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cmyo_derslik\Downloads\"/>
    </mc:Choice>
  </mc:AlternateContent>
  <bookViews>
    <workbookView xWindow="0" yWindow="0" windowWidth="21225" windowHeight="10500" tabRatio="852" activeTab="2"/>
  </bookViews>
  <sheets>
    <sheet name="Ana Sayfa" sheetId="4" r:id="rId1"/>
    <sheet name="K. Bilgiler" sheetId="5" r:id="rId2"/>
    <sheet name="Yazılı Tarihleri" sheetId="44" r:id="rId3"/>
    <sheet name="S. Listesi" sheetId="6" r:id="rId4"/>
    <sheet name="NOT Baremi" sheetId="7" r:id="rId5"/>
    <sheet name="Vize" sheetId="1" r:id="rId6"/>
    <sheet name="Final" sheetId="41" r:id="rId7"/>
    <sheet name="Butunleme" sheetId="42" r:id="rId8"/>
    <sheet name="Sonuc" sheetId="45" r:id="rId9"/>
  </sheets>
  <definedNames>
    <definedName name="_xlnm._FilterDatabase" localSheetId="7" hidden="1">Butunleme!$F$82:$AS$82</definedName>
    <definedName name="_xlnm._FilterDatabase" localSheetId="6" hidden="1">Final!$F$82:$AS$82</definedName>
    <definedName name="_xlnm._FilterDatabase" localSheetId="5" hidden="1">Vize!$F$82:$AS$82</definedName>
    <definedName name="ABCD" localSheetId="7">Butunleme!$E$118</definedName>
    <definedName name="ABCD" localSheetId="6">Final!$E$118</definedName>
    <definedName name="ABCD">Vize!$E$117</definedName>
    <definedName name="_xlnm.Print_Area" localSheetId="0">'Ana Sayfa'!$B$3:$U$30</definedName>
    <definedName name="_xlnm.Print_Area" localSheetId="7">Butunleme!$A$2:$AU$124</definedName>
    <definedName name="_xlnm.Print_Area" localSheetId="6">Final!$A$2:$AU$124</definedName>
    <definedName name="_xlnm.Print_Area" localSheetId="1">'K. Bilgiler'!$E$1:$L$23</definedName>
    <definedName name="_xlnm.Print_Area" localSheetId="4">'NOT Baremi'!$A$1:$AS$19</definedName>
    <definedName name="_xlnm.Print_Area" localSheetId="3">'S. Listesi'!$E$1:$G$43</definedName>
    <definedName name="_xlnm.Print_Area" localSheetId="8">Sonuc!$A$1:$S$95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T8" i="1"/>
  <c r="AT9" i="1"/>
  <c r="AT10" i="1"/>
  <c r="AT11" i="1"/>
  <c r="AT12" i="1"/>
  <c r="AT13" i="1"/>
  <c r="I13" i="45" s="1"/>
  <c r="AT14" i="1"/>
  <c r="I14" i="45" s="1"/>
  <c r="AT15" i="1"/>
  <c r="I15" i="45" s="1"/>
  <c r="AT16" i="1"/>
  <c r="AT17" i="1"/>
  <c r="I17" i="45" s="1"/>
  <c r="AT18" i="1"/>
  <c r="I18" i="45" s="1"/>
  <c r="AT19" i="1"/>
  <c r="AU19" i="1" s="1"/>
  <c r="AT20" i="1"/>
  <c r="AU20" i="1" s="1"/>
  <c r="AT21" i="1"/>
  <c r="AU21" i="1" s="1"/>
  <c r="AT22" i="1"/>
  <c r="AT23" i="1"/>
  <c r="AU23" i="1" s="1"/>
  <c r="AT24" i="1"/>
  <c r="AT25" i="1"/>
  <c r="AT26" i="1"/>
  <c r="I26" i="45" s="1"/>
  <c r="AT27" i="1"/>
  <c r="AT28" i="1"/>
  <c r="AU28" i="1" s="1"/>
  <c r="AT29" i="1"/>
  <c r="AT30" i="1"/>
  <c r="I30" i="45" s="1"/>
  <c r="P30" i="45" s="1"/>
  <c r="S30" i="45" s="1"/>
  <c r="AT31" i="1"/>
  <c r="AT32" i="1"/>
  <c r="I32" i="45" s="1"/>
  <c r="AT33" i="1"/>
  <c r="AT34" i="1"/>
  <c r="AT35" i="1"/>
  <c r="AU35" i="1" s="1"/>
  <c r="AT36" i="1"/>
  <c r="AU36" i="1" s="1"/>
  <c r="AT37" i="1"/>
  <c r="I37" i="45" s="1"/>
  <c r="AT38" i="1"/>
  <c r="I38" i="45" s="1"/>
  <c r="AT39" i="1"/>
  <c r="I39" i="45" s="1"/>
  <c r="AT40" i="1"/>
  <c r="AU40" i="1" s="1"/>
  <c r="AT41" i="1"/>
  <c r="AT42" i="1"/>
  <c r="AU42" i="1" s="1"/>
  <c r="AT43" i="1"/>
  <c r="AU43" i="1" s="1"/>
  <c r="AT44" i="1"/>
  <c r="AT45" i="1"/>
  <c r="AT46" i="1"/>
  <c r="I46" i="45" s="1"/>
  <c r="AT47" i="1"/>
  <c r="AU47" i="1" s="1"/>
  <c r="AT48" i="1"/>
  <c r="AT49" i="1"/>
  <c r="I49" i="45" s="1"/>
  <c r="AT50" i="1"/>
  <c r="I50" i="45" s="1"/>
  <c r="AT51" i="1"/>
  <c r="AU51" i="1" s="1"/>
  <c r="AT52" i="1"/>
  <c r="AU52" i="1" s="1"/>
  <c r="AT53" i="1"/>
  <c r="AT54" i="1"/>
  <c r="AT55" i="1"/>
  <c r="AU55" i="1" s="1"/>
  <c r="AT56" i="1"/>
  <c r="AT57" i="1"/>
  <c r="AT58" i="1"/>
  <c r="AU58" i="1" s="1"/>
  <c r="AT59" i="1"/>
  <c r="I59" i="45" s="1"/>
  <c r="AT60" i="1"/>
  <c r="AT61" i="1"/>
  <c r="AT62" i="1"/>
  <c r="AU62" i="1" s="1"/>
  <c r="AT63" i="1"/>
  <c r="AU63" i="1" s="1"/>
  <c r="AT64" i="1"/>
  <c r="AU64" i="1" s="1"/>
  <c r="AT65" i="1"/>
  <c r="AU65" i="1" s="1"/>
  <c r="AT66" i="1"/>
  <c r="AU66" i="1" s="1"/>
  <c r="AT67" i="1"/>
  <c r="AU67" i="1" s="1"/>
  <c r="AT68" i="1"/>
  <c r="AU68" i="1" s="1"/>
  <c r="AT69" i="1"/>
  <c r="I69" i="45" s="1"/>
  <c r="AT70" i="1"/>
  <c r="AU70" i="1" s="1"/>
  <c r="AT71" i="1"/>
  <c r="I71" i="45" s="1"/>
  <c r="AT72" i="1"/>
  <c r="I12" i="45"/>
  <c r="I21" i="45"/>
  <c r="AU22" i="1"/>
  <c r="I25" i="45"/>
  <c r="I34" i="45"/>
  <c r="AU41" i="1"/>
  <c r="AU44" i="1"/>
  <c r="AU45" i="1"/>
  <c r="AU48" i="1"/>
  <c r="I53" i="45"/>
  <c r="AU54" i="1"/>
  <c r="AU60" i="1"/>
  <c r="I61" i="45"/>
  <c r="I31" i="45"/>
  <c r="I33" i="45"/>
  <c r="I48" i="45"/>
  <c r="AT8" i="41"/>
  <c r="AT9" i="41"/>
  <c r="AT10" i="41"/>
  <c r="J10" i="45" s="1"/>
  <c r="AT11" i="41"/>
  <c r="AT12" i="41"/>
  <c r="J12" i="45" s="1"/>
  <c r="AT13" i="41"/>
  <c r="J13" i="45" s="1"/>
  <c r="AT14" i="41"/>
  <c r="J14" i="45" s="1"/>
  <c r="AT15" i="41"/>
  <c r="J15" i="45" s="1"/>
  <c r="AT16" i="41"/>
  <c r="J16" i="45" s="1"/>
  <c r="AT17" i="41"/>
  <c r="J17" i="45" s="1"/>
  <c r="AT18" i="41"/>
  <c r="J18" i="45" s="1"/>
  <c r="AT19" i="41"/>
  <c r="J19" i="45" s="1"/>
  <c r="AT20" i="41"/>
  <c r="J20" i="45" s="1"/>
  <c r="AT21" i="41"/>
  <c r="AT22" i="41"/>
  <c r="J22" i="45" s="1"/>
  <c r="AT23" i="41"/>
  <c r="J23" i="45" s="1"/>
  <c r="AT24" i="41"/>
  <c r="J24" i="45" s="1"/>
  <c r="AT25" i="41"/>
  <c r="AT26" i="41"/>
  <c r="AT27" i="41"/>
  <c r="J27" i="45" s="1"/>
  <c r="AT28" i="41"/>
  <c r="AT29" i="41"/>
  <c r="AT30" i="41"/>
  <c r="AT31" i="41"/>
  <c r="J31" i="45" s="1"/>
  <c r="AT32" i="41"/>
  <c r="J32" i="45" s="1"/>
  <c r="AT33" i="41"/>
  <c r="J33" i="45" s="1"/>
  <c r="AT34" i="41"/>
  <c r="J34" i="45" s="1"/>
  <c r="AT35" i="41"/>
  <c r="J35" i="45" s="1"/>
  <c r="AT36" i="41"/>
  <c r="J36" i="45" s="1"/>
  <c r="AT37" i="41"/>
  <c r="J37" i="45" s="1"/>
  <c r="AT38" i="41"/>
  <c r="AT39" i="41"/>
  <c r="J39" i="45" s="1"/>
  <c r="AT40" i="41"/>
  <c r="AT41" i="41"/>
  <c r="AT42" i="41"/>
  <c r="AT43" i="41"/>
  <c r="J43" i="45" s="1"/>
  <c r="AT44" i="41"/>
  <c r="J44" i="45" s="1"/>
  <c r="AT45" i="41"/>
  <c r="AT46" i="41"/>
  <c r="J46" i="45" s="1"/>
  <c r="AT47" i="41"/>
  <c r="AT48" i="41"/>
  <c r="J48" i="45" s="1"/>
  <c r="AT49" i="41"/>
  <c r="J49" i="45" s="1"/>
  <c r="AT50" i="41"/>
  <c r="J50" i="45" s="1"/>
  <c r="AT51" i="41"/>
  <c r="J51" i="45" s="1"/>
  <c r="AT52" i="41"/>
  <c r="J52" i="45" s="1"/>
  <c r="AT53" i="41"/>
  <c r="J53" i="45" s="1"/>
  <c r="AT54" i="41"/>
  <c r="AT55" i="41"/>
  <c r="J55" i="45" s="1"/>
  <c r="AT56" i="41"/>
  <c r="AT57" i="41"/>
  <c r="AT58" i="41"/>
  <c r="J58" i="45" s="1"/>
  <c r="AT59" i="41"/>
  <c r="AT60" i="41"/>
  <c r="AT61" i="41"/>
  <c r="J61" i="45" s="1"/>
  <c r="AT62" i="41"/>
  <c r="J62" i="45" s="1"/>
  <c r="AT63" i="41"/>
  <c r="J63" i="45" s="1"/>
  <c r="AT64" i="41"/>
  <c r="AT65" i="41"/>
  <c r="J65" i="45" s="1"/>
  <c r="AT66" i="41"/>
  <c r="J66" i="45" s="1"/>
  <c r="AT67" i="41"/>
  <c r="J67" i="45" s="1"/>
  <c r="AT68" i="41"/>
  <c r="J68" i="45" s="1"/>
  <c r="AT69" i="41"/>
  <c r="AT70" i="41"/>
  <c r="AT71" i="41"/>
  <c r="J71" i="45" s="1"/>
  <c r="AT72" i="41"/>
  <c r="J72" i="45" s="1"/>
  <c r="AT8" i="42"/>
  <c r="K8" i="45" s="1"/>
  <c r="AT9" i="42"/>
  <c r="AT10" i="42"/>
  <c r="K10" i="45" s="1"/>
  <c r="AT11" i="42"/>
  <c r="AT12" i="42"/>
  <c r="AT13" i="42"/>
  <c r="K13" i="45" s="1"/>
  <c r="AT14" i="42"/>
  <c r="K14" i="45" s="1"/>
  <c r="AT15" i="42"/>
  <c r="K15" i="45" s="1"/>
  <c r="AT16" i="42"/>
  <c r="AT17" i="42"/>
  <c r="K17" i="45" s="1"/>
  <c r="AT18" i="42"/>
  <c r="K18" i="45" s="1"/>
  <c r="AT19" i="42"/>
  <c r="K19" i="45" s="1"/>
  <c r="AT20" i="42"/>
  <c r="K20" i="45" s="1"/>
  <c r="AT21" i="42"/>
  <c r="AT22" i="42"/>
  <c r="K22" i="45" s="1"/>
  <c r="AT23" i="42"/>
  <c r="K23" i="45" s="1"/>
  <c r="AT24" i="42"/>
  <c r="AT25" i="42"/>
  <c r="AT26" i="42"/>
  <c r="AT27" i="42"/>
  <c r="K27" i="45" s="1"/>
  <c r="AT28" i="42"/>
  <c r="AT29" i="42"/>
  <c r="AT30" i="42"/>
  <c r="K30" i="45" s="1"/>
  <c r="AT31" i="42"/>
  <c r="K31" i="45" s="1"/>
  <c r="AT32" i="42"/>
  <c r="K32" i="45" s="1"/>
  <c r="AT33" i="42"/>
  <c r="K33" i="45" s="1"/>
  <c r="AT34" i="42"/>
  <c r="K34" i="45" s="1"/>
  <c r="AT35" i="42"/>
  <c r="K35" i="45" s="1"/>
  <c r="AT36" i="42"/>
  <c r="K36" i="45" s="1"/>
  <c r="AT37" i="42"/>
  <c r="K37" i="45" s="1"/>
  <c r="AT38" i="42"/>
  <c r="K38" i="45" s="1"/>
  <c r="AT39" i="42"/>
  <c r="K39" i="45" s="1"/>
  <c r="AT40" i="42"/>
  <c r="AT41" i="42"/>
  <c r="AT42" i="42"/>
  <c r="K42" i="45" s="1"/>
  <c r="AT43" i="42"/>
  <c r="K43" i="45" s="1"/>
  <c r="AT44" i="42"/>
  <c r="K44" i="45" s="1"/>
  <c r="AT45" i="42"/>
  <c r="K45" i="45" s="1"/>
  <c r="AT46" i="42"/>
  <c r="K46" i="45" s="1"/>
  <c r="AT47" i="42"/>
  <c r="AT48" i="42"/>
  <c r="K48" i="45" s="1"/>
  <c r="AT49" i="42"/>
  <c r="AT50" i="42"/>
  <c r="K50" i="45" s="1"/>
  <c r="AT51" i="42"/>
  <c r="K51" i="45" s="1"/>
  <c r="AT52" i="42"/>
  <c r="K52" i="45" s="1"/>
  <c r="AT53" i="42"/>
  <c r="K53" i="45" s="1"/>
  <c r="AT54" i="42"/>
  <c r="K54" i="45" s="1"/>
  <c r="AT55" i="42"/>
  <c r="K55" i="45" s="1"/>
  <c r="AT56" i="42"/>
  <c r="K56" i="45" s="1"/>
  <c r="AT57" i="42"/>
  <c r="AT58" i="42"/>
  <c r="K58" i="45" s="1"/>
  <c r="AT59" i="42"/>
  <c r="AT60" i="42"/>
  <c r="AT61" i="42"/>
  <c r="AT62" i="42"/>
  <c r="AT63" i="42"/>
  <c r="K63" i="45" s="1"/>
  <c r="AT64" i="42"/>
  <c r="K64" i="45" s="1"/>
  <c r="AT65" i="42"/>
  <c r="K65" i="45" s="1"/>
  <c r="AT66" i="42"/>
  <c r="K66" i="45" s="1"/>
  <c r="AT67" i="42"/>
  <c r="K67" i="45" s="1"/>
  <c r="AT68" i="42"/>
  <c r="K68" i="45" s="1"/>
  <c r="AT69" i="42"/>
  <c r="K69" i="45" s="1"/>
  <c r="AT70" i="42"/>
  <c r="K70" i="45" s="1"/>
  <c r="AT71" i="42"/>
  <c r="K71" i="45" s="1"/>
  <c r="AT72" i="42"/>
  <c r="K49" i="45"/>
  <c r="J29" i="45"/>
  <c r="J45" i="45"/>
  <c r="J69" i="45"/>
  <c r="J70" i="45"/>
  <c r="I8" i="45"/>
  <c r="J8" i="45"/>
  <c r="P8" i="45" s="1"/>
  <c r="I9" i="45"/>
  <c r="P9" i="45" s="1"/>
  <c r="S9" i="45" s="1"/>
  <c r="J9" i="45"/>
  <c r="K9" i="45"/>
  <c r="I10" i="45"/>
  <c r="I11" i="45"/>
  <c r="J11" i="45"/>
  <c r="K11" i="45"/>
  <c r="K12" i="45"/>
  <c r="I16" i="45"/>
  <c r="K16" i="45"/>
  <c r="J21" i="45"/>
  <c r="K21" i="45"/>
  <c r="I24" i="45"/>
  <c r="K24" i="45"/>
  <c r="J25" i="45"/>
  <c r="K25" i="45"/>
  <c r="J26" i="45"/>
  <c r="K26" i="45"/>
  <c r="I27" i="45"/>
  <c r="I28" i="45"/>
  <c r="P28" i="45" s="1"/>
  <c r="Q28" i="45" s="1"/>
  <c r="J28" i="45"/>
  <c r="K28" i="45"/>
  <c r="I29" i="45"/>
  <c r="K29" i="45"/>
  <c r="J30" i="45"/>
  <c r="J38" i="45"/>
  <c r="I40" i="45"/>
  <c r="P40" i="45" s="1"/>
  <c r="S40" i="45" s="1"/>
  <c r="J40" i="45"/>
  <c r="K40" i="45"/>
  <c r="I41" i="45"/>
  <c r="J41" i="45"/>
  <c r="P41" i="45" s="1"/>
  <c r="K41" i="45"/>
  <c r="J42" i="45"/>
  <c r="I43" i="45"/>
  <c r="I44" i="45"/>
  <c r="I45" i="45"/>
  <c r="J47" i="45"/>
  <c r="K47" i="45"/>
  <c r="J54" i="45"/>
  <c r="I56" i="45"/>
  <c r="P56" i="45" s="1"/>
  <c r="S56" i="45" s="1"/>
  <c r="J56" i="45"/>
  <c r="I57" i="45"/>
  <c r="J57" i="45"/>
  <c r="K57" i="45"/>
  <c r="I58" i="45"/>
  <c r="J59" i="45"/>
  <c r="K59" i="45"/>
  <c r="I60" i="45"/>
  <c r="P60" i="45" s="1"/>
  <c r="Q60" i="45" s="1"/>
  <c r="J60" i="45"/>
  <c r="K60" i="45"/>
  <c r="K61" i="45"/>
  <c r="K62" i="45"/>
  <c r="J64" i="45"/>
  <c r="I72" i="45"/>
  <c r="K72" i="45"/>
  <c r="B8" i="45"/>
  <c r="B9" i="45"/>
  <c r="B10" i="45"/>
  <c r="B11" i="45"/>
  <c r="B12" i="45"/>
  <c r="B13" i="45"/>
  <c r="B14" i="45"/>
  <c r="B15" i="45"/>
  <c r="B16" i="45"/>
  <c r="B17" i="45"/>
  <c r="B18" i="45"/>
  <c r="B19" i="45"/>
  <c r="B20" i="45"/>
  <c r="B21" i="45"/>
  <c r="B22" i="45"/>
  <c r="B23" i="45"/>
  <c r="B24" i="45"/>
  <c r="B25" i="45"/>
  <c r="B26" i="45"/>
  <c r="B27" i="45"/>
  <c r="B28" i="45"/>
  <c r="B29" i="45"/>
  <c r="B30" i="45"/>
  <c r="B31" i="45"/>
  <c r="B32" i="45"/>
  <c r="B33" i="45"/>
  <c r="B34" i="45"/>
  <c r="B35" i="45"/>
  <c r="B36" i="45"/>
  <c r="B37" i="45"/>
  <c r="B38" i="45"/>
  <c r="B39" i="45"/>
  <c r="B40" i="45"/>
  <c r="B41" i="45"/>
  <c r="B42" i="45"/>
  <c r="B43" i="45"/>
  <c r="B44" i="45"/>
  <c r="B45" i="45"/>
  <c r="B46" i="45"/>
  <c r="B47" i="45"/>
  <c r="B48" i="45"/>
  <c r="B49" i="45"/>
  <c r="B50" i="45"/>
  <c r="B51" i="45"/>
  <c r="B52" i="45"/>
  <c r="B53" i="45"/>
  <c r="B54" i="45"/>
  <c r="B55" i="45"/>
  <c r="B56" i="45"/>
  <c r="B57" i="45"/>
  <c r="B58" i="45"/>
  <c r="B59" i="45"/>
  <c r="B60" i="45"/>
  <c r="B61" i="45"/>
  <c r="B62" i="45"/>
  <c r="B63" i="45"/>
  <c r="B64" i="45"/>
  <c r="B65" i="45"/>
  <c r="B66" i="45"/>
  <c r="B67" i="45"/>
  <c r="B68" i="45"/>
  <c r="B69" i="45"/>
  <c r="B70" i="45"/>
  <c r="B71" i="45"/>
  <c r="B72" i="45"/>
  <c r="C8" i="45"/>
  <c r="C9" i="45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C25" i="45"/>
  <c r="C26" i="45"/>
  <c r="C27" i="45"/>
  <c r="C28" i="45"/>
  <c r="C29" i="45"/>
  <c r="C30" i="45"/>
  <c r="C31" i="45"/>
  <c r="C32" i="45"/>
  <c r="C33" i="45"/>
  <c r="C34" i="45"/>
  <c r="C35" i="45"/>
  <c r="C36" i="45"/>
  <c r="C37" i="45"/>
  <c r="C38" i="45"/>
  <c r="C39" i="45"/>
  <c r="C40" i="45"/>
  <c r="C41" i="45"/>
  <c r="C42" i="45"/>
  <c r="C43" i="45"/>
  <c r="C44" i="45"/>
  <c r="C45" i="45"/>
  <c r="C46" i="45"/>
  <c r="C47" i="45"/>
  <c r="C48" i="45"/>
  <c r="C49" i="45"/>
  <c r="C50" i="45"/>
  <c r="C51" i="45"/>
  <c r="C52" i="45"/>
  <c r="C53" i="45"/>
  <c r="C54" i="45"/>
  <c r="C55" i="45"/>
  <c r="C56" i="45"/>
  <c r="C57" i="45"/>
  <c r="C58" i="45"/>
  <c r="C59" i="45"/>
  <c r="C60" i="45"/>
  <c r="C61" i="45"/>
  <c r="C62" i="45"/>
  <c r="C63" i="45"/>
  <c r="C64" i="45"/>
  <c r="C65" i="45"/>
  <c r="C66" i="45"/>
  <c r="C67" i="45"/>
  <c r="C68" i="45"/>
  <c r="C69" i="45"/>
  <c r="C70" i="45"/>
  <c r="C71" i="45"/>
  <c r="C72" i="45"/>
  <c r="A65" i="45"/>
  <c r="A66" i="45"/>
  <c r="A67" i="45"/>
  <c r="A68" i="45"/>
  <c r="A69" i="45"/>
  <c r="A70" i="45"/>
  <c r="A71" i="45"/>
  <c r="A7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53" i="45"/>
  <c r="A54" i="45"/>
  <c r="A55" i="45"/>
  <c r="A56" i="45"/>
  <c r="A57" i="45"/>
  <c r="A58" i="45"/>
  <c r="A59" i="45"/>
  <c r="A60" i="45"/>
  <c r="A61" i="45"/>
  <c r="A62" i="45"/>
  <c r="A63" i="45"/>
  <c r="A64" i="45"/>
  <c r="A24" i="45"/>
  <c r="A25" i="45"/>
  <c r="A26" i="45"/>
  <c r="A27" i="45"/>
  <c r="A28" i="45"/>
  <c r="A29" i="45"/>
  <c r="A30" i="45"/>
  <c r="A31" i="45"/>
  <c r="A32" i="45"/>
  <c r="B8" i="42"/>
  <c r="B9" i="42"/>
  <c r="B10" i="42"/>
  <c r="B11" i="42"/>
  <c r="B12" i="42"/>
  <c r="B13" i="42"/>
  <c r="B14" i="42"/>
  <c r="B15" i="42"/>
  <c r="B16" i="42"/>
  <c r="B17" i="42"/>
  <c r="B18" i="42"/>
  <c r="B19" i="42"/>
  <c r="B20" i="42"/>
  <c r="B21" i="42"/>
  <c r="B22" i="42"/>
  <c r="B23" i="42"/>
  <c r="B24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B52" i="42"/>
  <c r="B53" i="42"/>
  <c r="B54" i="42"/>
  <c r="B55" i="42"/>
  <c r="B56" i="42"/>
  <c r="B57" i="42"/>
  <c r="B58" i="42"/>
  <c r="B59" i="42"/>
  <c r="B60" i="42"/>
  <c r="B61" i="42"/>
  <c r="B62" i="42"/>
  <c r="B63" i="42"/>
  <c r="B64" i="42"/>
  <c r="B65" i="42"/>
  <c r="B66" i="42"/>
  <c r="B67" i="42"/>
  <c r="B68" i="42"/>
  <c r="B69" i="42"/>
  <c r="B70" i="42"/>
  <c r="B71" i="42"/>
  <c r="B72" i="42"/>
  <c r="C8" i="42"/>
  <c r="C9" i="42"/>
  <c r="C10" i="42"/>
  <c r="C11" i="42"/>
  <c r="C12" i="42"/>
  <c r="C13" i="42"/>
  <c r="C14" i="42"/>
  <c r="C15" i="42"/>
  <c r="C16" i="42"/>
  <c r="C17" i="42"/>
  <c r="C18" i="42"/>
  <c r="C19" i="42"/>
  <c r="C20" i="42"/>
  <c r="C21" i="42"/>
  <c r="C22" i="42"/>
  <c r="C23" i="42"/>
  <c r="C24" i="42"/>
  <c r="C25" i="42"/>
  <c r="C26" i="42"/>
  <c r="C27" i="42"/>
  <c r="C28" i="42"/>
  <c r="C29" i="42"/>
  <c r="C30" i="42"/>
  <c r="C31" i="42"/>
  <c r="C32" i="42"/>
  <c r="C33" i="42"/>
  <c r="C34" i="42"/>
  <c r="C35" i="42"/>
  <c r="C36" i="42"/>
  <c r="C37" i="42"/>
  <c r="C38" i="42"/>
  <c r="C39" i="42"/>
  <c r="C40" i="42"/>
  <c r="C41" i="42"/>
  <c r="C42" i="42"/>
  <c r="C43" i="42"/>
  <c r="C44" i="42"/>
  <c r="C45" i="42"/>
  <c r="C46" i="42"/>
  <c r="C47" i="42"/>
  <c r="C48" i="42"/>
  <c r="C49" i="42"/>
  <c r="C50" i="42"/>
  <c r="C51" i="42"/>
  <c r="C52" i="42"/>
  <c r="C53" i="42"/>
  <c r="C54" i="42"/>
  <c r="C55" i="42"/>
  <c r="C56" i="42"/>
  <c r="C57" i="42"/>
  <c r="C58" i="42"/>
  <c r="C59" i="42"/>
  <c r="C60" i="42"/>
  <c r="C61" i="42"/>
  <c r="C62" i="42"/>
  <c r="C63" i="42"/>
  <c r="C64" i="42"/>
  <c r="C65" i="42"/>
  <c r="C66" i="42"/>
  <c r="C67" i="42"/>
  <c r="C68" i="42"/>
  <c r="C69" i="42"/>
  <c r="C70" i="42"/>
  <c r="C71" i="42"/>
  <c r="C72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56" i="42"/>
  <c r="A57" i="42"/>
  <c r="A58" i="42"/>
  <c r="A59" i="42"/>
  <c r="A60" i="42"/>
  <c r="A61" i="42"/>
  <c r="A62" i="42"/>
  <c r="A63" i="42"/>
  <c r="A64" i="42"/>
  <c r="A65" i="42"/>
  <c r="A66" i="42"/>
  <c r="A67" i="42"/>
  <c r="A68" i="42"/>
  <c r="A69" i="42"/>
  <c r="A70" i="42"/>
  <c r="A71" i="42"/>
  <c r="A72" i="42"/>
  <c r="B8" i="41"/>
  <c r="B9" i="41"/>
  <c r="B10" i="41"/>
  <c r="B11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40" i="41"/>
  <c r="B41" i="41"/>
  <c r="B42" i="41"/>
  <c r="B43" i="41"/>
  <c r="B44" i="41"/>
  <c r="B45" i="41"/>
  <c r="B46" i="41"/>
  <c r="B47" i="41"/>
  <c r="B48" i="41"/>
  <c r="B49" i="41"/>
  <c r="B50" i="41"/>
  <c r="B51" i="41"/>
  <c r="B52" i="41"/>
  <c r="B53" i="41"/>
  <c r="B54" i="41"/>
  <c r="B55" i="41"/>
  <c r="B56" i="41"/>
  <c r="B57" i="41"/>
  <c r="B58" i="41"/>
  <c r="B59" i="41"/>
  <c r="B60" i="41"/>
  <c r="B61" i="41"/>
  <c r="B62" i="41"/>
  <c r="B63" i="41"/>
  <c r="B64" i="41"/>
  <c r="B65" i="41"/>
  <c r="B66" i="41"/>
  <c r="B67" i="41"/>
  <c r="B68" i="41"/>
  <c r="B69" i="41"/>
  <c r="B70" i="41"/>
  <c r="B71" i="41"/>
  <c r="B72" i="41"/>
  <c r="C8" i="41"/>
  <c r="C9" i="41"/>
  <c r="C10" i="41"/>
  <c r="C11" i="41"/>
  <c r="C12" i="41"/>
  <c r="C13" i="41"/>
  <c r="C14" i="41"/>
  <c r="C15" i="41"/>
  <c r="C16" i="41"/>
  <c r="C17" i="41"/>
  <c r="C18" i="41"/>
  <c r="C19" i="41"/>
  <c r="C20" i="41"/>
  <c r="C21" i="41"/>
  <c r="C22" i="41"/>
  <c r="C23" i="41"/>
  <c r="C24" i="41"/>
  <c r="C25" i="41"/>
  <c r="C26" i="41"/>
  <c r="C27" i="41"/>
  <c r="C28" i="41"/>
  <c r="C29" i="41"/>
  <c r="C30" i="41"/>
  <c r="C31" i="41"/>
  <c r="C32" i="41"/>
  <c r="C33" i="41"/>
  <c r="C34" i="41"/>
  <c r="C35" i="41"/>
  <c r="C36" i="41"/>
  <c r="C37" i="41"/>
  <c r="C38" i="41"/>
  <c r="C39" i="41"/>
  <c r="C40" i="41"/>
  <c r="C41" i="41"/>
  <c r="C42" i="41"/>
  <c r="C43" i="41"/>
  <c r="C44" i="41"/>
  <c r="C45" i="41"/>
  <c r="C46" i="41"/>
  <c r="C47" i="41"/>
  <c r="C48" i="41"/>
  <c r="C49" i="41"/>
  <c r="C50" i="41"/>
  <c r="C51" i="41"/>
  <c r="C52" i="41"/>
  <c r="C53" i="41"/>
  <c r="C54" i="41"/>
  <c r="C55" i="41"/>
  <c r="C56" i="41"/>
  <c r="C57" i="41"/>
  <c r="C58" i="41"/>
  <c r="C59" i="41"/>
  <c r="C60" i="41"/>
  <c r="C61" i="41"/>
  <c r="C62" i="41"/>
  <c r="C63" i="41"/>
  <c r="C64" i="41"/>
  <c r="C65" i="41"/>
  <c r="C66" i="41"/>
  <c r="C67" i="41"/>
  <c r="C68" i="41"/>
  <c r="C69" i="41"/>
  <c r="C70" i="41"/>
  <c r="C71" i="41"/>
  <c r="C72" i="41"/>
  <c r="B7" i="41"/>
  <c r="C7" i="41"/>
  <c r="A65" i="41"/>
  <c r="A66" i="41"/>
  <c r="A67" i="41"/>
  <c r="A68" i="41"/>
  <c r="A69" i="41"/>
  <c r="A70" i="41"/>
  <c r="A71" i="41"/>
  <c r="A72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0" i="41"/>
  <c r="A41" i="41"/>
  <c r="A42" i="41"/>
  <c r="A43" i="41"/>
  <c r="A44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7" i="41"/>
  <c r="A58" i="41"/>
  <c r="A59" i="41"/>
  <c r="A60" i="41"/>
  <c r="A61" i="41"/>
  <c r="A62" i="41"/>
  <c r="A63" i="41"/>
  <c r="A64" i="41"/>
  <c r="A3" i="42"/>
  <c r="A3" i="41"/>
  <c r="AU8" i="1"/>
  <c r="AU9" i="1"/>
  <c r="AU10" i="1"/>
  <c r="AU11" i="1"/>
  <c r="AU12" i="1"/>
  <c r="AU13" i="1"/>
  <c r="AU14" i="1"/>
  <c r="AU15" i="1"/>
  <c r="AU16" i="1"/>
  <c r="AU17" i="1"/>
  <c r="AU24" i="1"/>
  <c r="AU25" i="1"/>
  <c r="AU26" i="1"/>
  <c r="AU27" i="1"/>
  <c r="AU29" i="1"/>
  <c r="AU30" i="1"/>
  <c r="AU31" i="1"/>
  <c r="AU32" i="1"/>
  <c r="AU33" i="1"/>
  <c r="AU34" i="1"/>
  <c r="AU37" i="1"/>
  <c r="AU56" i="1"/>
  <c r="AU57" i="1"/>
  <c r="AU72" i="1"/>
  <c r="A67" i="1"/>
  <c r="A68" i="1"/>
  <c r="A69" i="1"/>
  <c r="A70" i="1"/>
  <c r="A71" i="1"/>
  <c r="A72" i="1"/>
  <c r="A56" i="1"/>
  <c r="A57" i="1"/>
  <c r="A58" i="1"/>
  <c r="A59" i="1"/>
  <c r="A60" i="1"/>
  <c r="A61" i="1"/>
  <c r="A62" i="1"/>
  <c r="A63" i="1"/>
  <c r="A64" i="1"/>
  <c r="A65" i="1"/>
  <c r="A66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16" i="1"/>
  <c r="A17" i="1"/>
  <c r="A18" i="1"/>
  <c r="A19" i="1"/>
  <c r="A20" i="1"/>
  <c r="A21" i="1"/>
  <c r="A22" i="1"/>
  <c r="A23" i="1"/>
  <c r="A24" i="1"/>
  <c r="A25" i="1"/>
  <c r="A26" i="1"/>
  <c r="A27" i="1"/>
  <c r="E104" i="45"/>
  <c r="P31" i="45" l="1"/>
  <c r="R31" i="45" s="1"/>
  <c r="I42" i="45"/>
  <c r="AU59" i="1"/>
  <c r="P24" i="45"/>
  <c r="S24" i="45" s="1"/>
  <c r="I47" i="45"/>
  <c r="AU18" i="1"/>
  <c r="I35" i="45"/>
  <c r="P72" i="45"/>
  <c r="R72" i="45" s="1"/>
  <c r="I51" i="45"/>
  <c r="AU46" i="1"/>
  <c r="I20" i="45"/>
  <c r="P20" i="45" s="1"/>
  <c r="Q20" i="45" s="1"/>
  <c r="I19" i="45"/>
  <c r="P19" i="45" s="1"/>
  <c r="S19" i="45" s="1"/>
  <c r="AU39" i="1"/>
  <c r="AU53" i="1"/>
  <c r="AU71" i="1"/>
  <c r="AU69" i="1"/>
  <c r="I67" i="45"/>
  <c r="P67" i="45" s="1"/>
  <c r="S67" i="45" s="1"/>
  <c r="I64" i="45"/>
  <c r="P64" i="45" s="1"/>
  <c r="Q64" i="45" s="1"/>
  <c r="I63" i="45"/>
  <c r="P63" i="45" s="1"/>
  <c r="I62" i="45"/>
  <c r="P12" i="45"/>
  <c r="Q12" i="45" s="1"/>
  <c r="P62" i="45"/>
  <c r="S62" i="45" s="1"/>
  <c r="AU38" i="1"/>
  <c r="I66" i="45"/>
  <c r="P66" i="45" s="1"/>
  <c r="AU61" i="1"/>
  <c r="AU50" i="1"/>
  <c r="AU49" i="1"/>
  <c r="I65" i="45"/>
  <c r="P65" i="45" s="1"/>
  <c r="I23" i="45"/>
  <c r="I22" i="45"/>
  <c r="P25" i="45"/>
  <c r="R25" i="45" s="1"/>
  <c r="P22" i="45"/>
  <c r="Q22" i="45" s="1"/>
  <c r="P53" i="45"/>
  <c r="S53" i="45" s="1"/>
  <c r="P44" i="45"/>
  <c r="Q44" i="45" s="1"/>
  <c r="P38" i="45"/>
  <c r="Q38" i="45" s="1"/>
  <c r="I70" i="45"/>
  <c r="P70" i="45" s="1"/>
  <c r="Q70" i="45" s="1"/>
  <c r="I55" i="45"/>
  <c r="P55" i="45" s="1"/>
  <c r="P37" i="45"/>
  <c r="R37" i="45" s="1"/>
  <c r="P50" i="45"/>
  <c r="R50" i="45" s="1"/>
  <c r="P34" i="45"/>
  <c r="Q34" i="45" s="1"/>
  <c r="P18" i="45"/>
  <c r="Q18" i="45" s="1"/>
  <c r="I36" i="45"/>
  <c r="P36" i="45" s="1"/>
  <c r="S36" i="45" s="1"/>
  <c r="P69" i="45"/>
  <c r="R69" i="45" s="1"/>
  <c r="P48" i="45"/>
  <c r="S48" i="45" s="1"/>
  <c r="P16" i="45"/>
  <c r="Q16" i="45" s="1"/>
  <c r="I54" i="45"/>
  <c r="P54" i="45" s="1"/>
  <c r="Q54" i="45" s="1"/>
  <c r="P15" i="45"/>
  <c r="Q15" i="45" s="1"/>
  <c r="I52" i="45"/>
  <c r="P52" i="45" s="1"/>
  <c r="Q52" i="45" s="1"/>
  <c r="P39" i="45"/>
  <c r="Q39" i="45" s="1"/>
  <c r="P46" i="45"/>
  <c r="S46" i="45" s="1"/>
  <c r="P14" i="45"/>
  <c r="Q14" i="45" s="1"/>
  <c r="I68" i="45"/>
  <c r="P68" i="45" s="1"/>
  <c r="S68" i="45" s="1"/>
  <c r="P21" i="45"/>
  <c r="R21" i="45" s="1"/>
  <c r="P32" i="45"/>
  <c r="Q32" i="45" s="1"/>
  <c r="P57" i="45"/>
  <c r="R57" i="45" s="1"/>
  <c r="P47" i="45"/>
  <c r="S47" i="45" s="1"/>
  <c r="R30" i="45"/>
  <c r="Q30" i="45"/>
  <c r="P71" i="45"/>
  <c r="Q71" i="45" s="1"/>
  <c r="P23" i="45"/>
  <c r="S23" i="45" s="1"/>
  <c r="P27" i="45"/>
  <c r="S27" i="45" s="1"/>
  <c r="Q40" i="45"/>
  <c r="R9" i="45"/>
  <c r="R56" i="45"/>
  <c r="Q9" i="45"/>
  <c r="Q37" i="45"/>
  <c r="Q41" i="45"/>
  <c r="R41" i="45"/>
  <c r="S41" i="45"/>
  <c r="S8" i="45"/>
  <c r="R8" i="45"/>
  <c r="Q8" i="45"/>
  <c r="P45" i="45"/>
  <c r="Q45" i="45" s="1"/>
  <c r="P51" i="45"/>
  <c r="R51" i="45" s="1"/>
  <c r="P10" i="45"/>
  <c r="Q10" i="45" s="1"/>
  <c r="R40" i="45"/>
  <c r="Q56" i="45"/>
  <c r="P43" i="45"/>
  <c r="S43" i="45" s="1"/>
  <c r="P33" i="45"/>
  <c r="Q33" i="45" s="1"/>
  <c r="P13" i="45"/>
  <c r="R13" i="45" s="1"/>
  <c r="P42" i="45"/>
  <c r="Q42" i="45" s="1"/>
  <c r="P26" i="45"/>
  <c r="Q26" i="45" s="1"/>
  <c r="P59" i="45"/>
  <c r="S59" i="45" s="1"/>
  <c r="P49" i="45"/>
  <c r="S49" i="45" s="1"/>
  <c r="P29" i="45"/>
  <c r="Q29" i="45" s="1"/>
  <c r="P35" i="45"/>
  <c r="Q35" i="45" s="1"/>
  <c r="P17" i="45"/>
  <c r="R17" i="45" s="1"/>
  <c r="P61" i="45"/>
  <c r="Q61" i="45" s="1"/>
  <c r="P58" i="45"/>
  <c r="Q58" i="45" s="1"/>
  <c r="R24" i="45"/>
  <c r="P11" i="45"/>
  <c r="R11" i="45" s="1"/>
  <c r="Q31" i="45"/>
  <c r="Q24" i="45"/>
  <c r="R43" i="45"/>
  <c r="S31" i="45"/>
  <c r="R22" i="45"/>
  <c r="S28" i="45"/>
  <c r="R60" i="45"/>
  <c r="R28" i="45"/>
  <c r="S60" i="45"/>
  <c r="Q93" i="45"/>
  <c r="O93" i="45"/>
  <c r="O74" i="45"/>
  <c r="N74" i="45"/>
  <c r="M74" i="45"/>
  <c r="L74" i="45"/>
  <c r="A23" i="45"/>
  <c r="A22" i="45"/>
  <c r="A21" i="45"/>
  <c r="A20" i="45"/>
  <c r="A19" i="45"/>
  <c r="A18" i="45"/>
  <c r="A17" i="45"/>
  <c r="A16" i="45"/>
  <c r="A15" i="45"/>
  <c r="A14" i="45"/>
  <c r="A13" i="45"/>
  <c r="A12" i="45"/>
  <c r="A11" i="45"/>
  <c r="A10" i="45"/>
  <c r="A9" i="45"/>
  <c r="A8" i="45"/>
  <c r="C7" i="45"/>
  <c r="B7" i="45"/>
  <c r="A7" i="45"/>
  <c r="A3" i="45"/>
  <c r="A2" i="45"/>
  <c r="A1" i="45"/>
  <c r="S71" i="45" l="1"/>
  <c r="R38" i="45"/>
  <c r="Q72" i="45"/>
  <c r="S25" i="45"/>
  <c r="S22" i="45"/>
  <c r="S72" i="45"/>
  <c r="Q25" i="45"/>
  <c r="R71" i="45"/>
  <c r="R23" i="45"/>
  <c r="Q21" i="45"/>
  <c r="S16" i="45"/>
  <c r="S12" i="45"/>
  <c r="S44" i="45"/>
  <c r="R15" i="45"/>
  <c r="R48" i="45"/>
  <c r="S39" i="45"/>
  <c r="S15" i="45"/>
  <c r="Q48" i="45"/>
  <c r="R39" i="45"/>
  <c r="R65" i="45"/>
  <c r="Q65" i="45"/>
  <c r="Q66" i="45"/>
  <c r="S66" i="45"/>
  <c r="R66" i="45"/>
  <c r="R63" i="45"/>
  <c r="Q63" i="45"/>
  <c r="S63" i="45"/>
  <c r="R14" i="45"/>
  <c r="R34" i="45"/>
  <c r="S34" i="45"/>
  <c r="S14" i="45"/>
  <c r="Q57" i="45"/>
  <c r="S54" i="45"/>
  <c r="R62" i="45"/>
  <c r="R12" i="45"/>
  <c r="S70" i="45"/>
  <c r="R64" i="45"/>
  <c r="Q62" i="45"/>
  <c r="Q53" i="45"/>
  <c r="R27" i="45"/>
  <c r="R53" i="45"/>
  <c r="R44" i="45"/>
  <c r="Q43" i="45"/>
  <c r="S64" i="45"/>
  <c r="Q23" i="45"/>
  <c r="R55" i="45"/>
  <c r="S55" i="45"/>
  <c r="Q55" i="45"/>
  <c r="S57" i="45"/>
  <c r="R32" i="45"/>
  <c r="S32" i="45"/>
  <c r="S69" i="45"/>
  <c r="R18" i="45"/>
  <c r="R47" i="45"/>
  <c r="S18" i="45"/>
  <c r="Q47" i="45"/>
  <c r="Q69" i="45"/>
  <c r="S21" i="45"/>
  <c r="R54" i="45"/>
  <c r="R16" i="45"/>
  <c r="R46" i="45"/>
  <c r="S37" i="45"/>
  <c r="R70" i="45"/>
  <c r="Q46" i="45"/>
  <c r="S50" i="45"/>
  <c r="Q50" i="45"/>
  <c r="S38" i="45"/>
  <c r="R67" i="45"/>
  <c r="R58" i="45"/>
  <c r="S58" i="45"/>
  <c r="Q67" i="45"/>
  <c r="R61" i="45"/>
  <c r="Q17" i="45"/>
  <c r="S61" i="45"/>
  <c r="S10" i="45"/>
  <c r="S17" i="45"/>
  <c r="R10" i="45"/>
  <c r="Q27" i="45"/>
  <c r="R19" i="45"/>
  <c r="Q19" i="45"/>
  <c r="Q36" i="45"/>
  <c r="R59" i="45"/>
  <c r="R36" i="45"/>
  <c r="R68" i="45"/>
  <c r="Q68" i="45"/>
  <c r="S65" i="45"/>
  <c r="Q59" i="45"/>
  <c r="S42" i="45"/>
  <c r="S52" i="45"/>
  <c r="R42" i="45"/>
  <c r="S13" i="45"/>
  <c r="R52" i="45"/>
  <c r="S51" i="45"/>
  <c r="S45" i="45"/>
  <c r="Q51" i="45"/>
  <c r="S20" i="45"/>
  <c r="R20" i="45"/>
  <c r="R45" i="45"/>
  <c r="R35" i="45"/>
  <c r="S29" i="45"/>
  <c r="R29" i="45"/>
  <c r="Q13" i="45"/>
  <c r="R49" i="45"/>
  <c r="R26" i="45"/>
  <c r="Q11" i="45"/>
  <c r="Q49" i="45"/>
  <c r="S33" i="45"/>
  <c r="S11" i="45"/>
  <c r="R33" i="45"/>
  <c r="S35" i="45"/>
  <c r="S26" i="45"/>
  <c r="A2" i="42"/>
  <c r="A1" i="42"/>
  <c r="A1" i="44"/>
  <c r="A2" i="41"/>
  <c r="A1" i="41"/>
  <c r="A2" i="1"/>
  <c r="A1" i="1"/>
  <c r="AQ2" i="42" l="1"/>
  <c r="AQ2" i="41"/>
  <c r="AQ2" i="1"/>
  <c r="G6" i="42"/>
  <c r="G73" i="42" s="1"/>
  <c r="H6" i="42"/>
  <c r="H73" i="42" s="1"/>
  <c r="I6" i="42"/>
  <c r="I73" i="42" s="1"/>
  <c r="J6" i="42"/>
  <c r="J73" i="42" s="1"/>
  <c r="K6" i="42"/>
  <c r="K73" i="42" s="1"/>
  <c r="L6" i="42"/>
  <c r="L73" i="42" s="1"/>
  <c r="M6" i="42"/>
  <c r="M73" i="42" s="1"/>
  <c r="N6" i="42"/>
  <c r="N73" i="42" s="1"/>
  <c r="O6" i="42"/>
  <c r="O73" i="42" s="1"/>
  <c r="P6" i="42"/>
  <c r="P73" i="42" s="1"/>
  <c r="Q6" i="42"/>
  <c r="Q73" i="42" s="1"/>
  <c r="R6" i="42"/>
  <c r="R73" i="42" s="1"/>
  <c r="S6" i="42"/>
  <c r="S73" i="42" s="1"/>
  <c r="T6" i="42"/>
  <c r="T73" i="42" s="1"/>
  <c r="U6" i="42"/>
  <c r="U73" i="42" s="1"/>
  <c r="V6" i="42"/>
  <c r="V73" i="42" s="1"/>
  <c r="W6" i="42"/>
  <c r="W73" i="42" s="1"/>
  <c r="X6" i="42"/>
  <c r="X73" i="42" s="1"/>
  <c r="Y6" i="42"/>
  <c r="Y73" i="42" s="1"/>
  <c r="Z6" i="42"/>
  <c r="Z73" i="42" s="1"/>
  <c r="AA6" i="42"/>
  <c r="AA73" i="42" s="1"/>
  <c r="AB6" i="42"/>
  <c r="AB73" i="42" s="1"/>
  <c r="AC6" i="42"/>
  <c r="AC73" i="42" s="1"/>
  <c r="AD6" i="42"/>
  <c r="AD73" i="42" s="1"/>
  <c r="AE6" i="42"/>
  <c r="AE73" i="42" s="1"/>
  <c r="AF6" i="42"/>
  <c r="AF73" i="42" s="1"/>
  <c r="AG6" i="42"/>
  <c r="AG73" i="42" s="1"/>
  <c r="AH6" i="42"/>
  <c r="AH73" i="42" s="1"/>
  <c r="AI6" i="42"/>
  <c r="AI73" i="42" s="1"/>
  <c r="AJ6" i="42"/>
  <c r="AJ73" i="42" s="1"/>
  <c r="AK6" i="42"/>
  <c r="AK73" i="42" s="1"/>
  <c r="AL6" i="42"/>
  <c r="AL73" i="42" s="1"/>
  <c r="AM6" i="42"/>
  <c r="AM73" i="42" s="1"/>
  <c r="AN6" i="42"/>
  <c r="AN73" i="42" s="1"/>
  <c r="AO6" i="42"/>
  <c r="AO73" i="42" s="1"/>
  <c r="AP6" i="42"/>
  <c r="AP73" i="42" s="1"/>
  <c r="AQ6" i="42"/>
  <c r="AQ73" i="42" s="1"/>
  <c r="AR6" i="42"/>
  <c r="AR73" i="42" s="1"/>
  <c r="AS6" i="42"/>
  <c r="AS73" i="42" s="1"/>
  <c r="F6" i="42"/>
  <c r="F73" i="42" s="1"/>
  <c r="G5" i="42"/>
  <c r="H5" i="42"/>
  <c r="H76" i="42" s="1"/>
  <c r="H77" i="42" s="1"/>
  <c r="H78" i="42" s="1"/>
  <c r="I5" i="42"/>
  <c r="J5" i="42"/>
  <c r="K5" i="42"/>
  <c r="K82" i="42" s="1"/>
  <c r="K83" i="42" s="1"/>
  <c r="L5" i="42"/>
  <c r="L82" i="42" s="1"/>
  <c r="L83" i="42" s="1"/>
  <c r="M5" i="42"/>
  <c r="M82" i="42" s="1"/>
  <c r="M83" i="42" s="1"/>
  <c r="N5" i="42"/>
  <c r="N82" i="42" s="1"/>
  <c r="N83" i="42" s="1"/>
  <c r="O5" i="42"/>
  <c r="O82" i="42" s="1"/>
  <c r="O83" i="42" s="1"/>
  <c r="P5" i="42"/>
  <c r="P82" i="42" s="1"/>
  <c r="P83" i="42" s="1"/>
  <c r="Q5" i="42"/>
  <c r="Q82" i="42" s="1"/>
  <c r="Q83" i="42" s="1"/>
  <c r="R5" i="42"/>
  <c r="R82" i="42" s="1"/>
  <c r="R83" i="42" s="1"/>
  <c r="S5" i="42"/>
  <c r="S82" i="42" s="1"/>
  <c r="S83" i="42" s="1"/>
  <c r="S76" i="42"/>
  <c r="S77" i="42"/>
  <c r="S78" i="42" s="1"/>
  <c r="T5" i="42"/>
  <c r="T82" i="42" s="1"/>
  <c r="T83" i="42" s="1"/>
  <c r="U5" i="42"/>
  <c r="U82" i="42" s="1"/>
  <c r="U83" i="42" s="1"/>
  <c r="U76" i="42"/>
  <c r="U77" i="42"/>
  <c r="U78" i="42" s="1"/>
  <c r="V5" i="42"/>
  <c r="V82" i="42" s="1"/>
  <c r="V83" i="42" s="1"/>
  <c r="W5" i="42"/>
  <c r="W82" i="42" s="1"/>
  <c r="W83" i="42" s="1"/>
  <c r="X5" i="42"/>
  <c r="X82" i="42" s="1"/>
  <c r="X83" i="42" s="1"/>
  <c r="Y5" i="42"/>
  <c r="Y82" i="42" s="1"/>
  <c r="Y83" i="42" s="1"/>
  <c r="Z5" i="42"/>
  <c r="Z82" i="42" s="1"/>
  <c r="Z83" i="42" s="1"/>
  <c r="Z76" i="42"/>
  <c r="Z77" i="42"/>
  <c r="Z78" i="42" s="1"/>
  <c r="AA5" i="42"/>
  <c r="AA82" i="42" s="1"/>
  <c r="AA83" i="42" s="1"/>
  <c r="AA76" i="42"/>
  <c r="AA77" i="42"/>
  <c r="AA78" i="42" s="1"/>
  <c r="AB5" i="42"/>
  <c r="AB82" i="42" s="1"/>
  <c r="AB83" i="42" s="1"/>
  <c r="AC5" i="42"/>
  <c r="AC82" i="42" s="1"/>
  <c r="AC83" i="42" s="1"/>
  <c r="AD5" i="42"/>
  <c r="AD82" i="42" s="1"/>
  <c r="AD83" i="42" s="1"/>
  <c r="AD76" i="42"/>
  <c r="AD77" i="42"/>
  <c r="AD78" i="42" s="1"/>
  <c r="AE5" i="42"/>
  <c r="AE82" i="42" s="1"/>
  <c r="AE83" i="42" s="1"/>
  <c r="AF5" i="42"/>
  <c r="AF82" i="42" s="1"/>
  <c r="AF83" i="42" s="1"/>
  <c r="AG5" i="42"/>
  <c r="AG82" i="42" s="1"/>
  <c r="AG83" i="42" s="1"/>
  <c r="AH5" i="42"/>
  <c r="AH82" i="42" s="1"/>
  <c r="AH83" i="42" s="1"/>
  <c r="AI5" i="42"/>
  <c r="AI82" i="42" s="1"/>
  <c r="AI83" i="42" s="1"/>
  <c r="AJ5" i="42"/>
  <c r="AJ82" i="42" s="1"/>
  <c r="AJ83" i="42" s="1"/>
  <c r="AK5" i="42"/>
  <c r="AK82" i="42" s="1"/>
  <c r="AK83" i="42" s="1"/>
  <c r="AL5" i="42"/>
  <c r="AL82" i="42" s="1"/>
  <c r="AL83" i="42" s="1"/>
  <c r="AM5" i="42"/>
  <c r="AM82" i="42" s="1"/>
  <c r="AM83" i="42" s="1"/>
  <c r="AN5" i="42"/>
  <c r="AN82" i="42" s="1"/>
  <c r="AN83" i="42" s="1"/>
  <c r="AO5" i="42"/>
  <c r="AO82" i="42" s="1"/>
  <c r="AO83" i="42" s="1"/>
  <c r="AP5" i="42"/>
  <c r="AP82" i="42" s="1"/>
  <c r="AP83" i="42" s="1"/>
  <c r="AQ5" i="42"/>
  <c r="AQ82" i="42" s="1"/>
  <c r="AQ83" i="42" s="1"/>
  <c r="AR5" i="42"/>
  <c r="AR82" i="42" s="1"/>
  <c r="AR83" i="42" s="1"/>
  <c r="AS5" i="42"/>
  <c r="AS82" i="42" s="1"/>
  <c r="AS83" i="42" s="1"/>
  <c r="F5" i="42"/>
  <c r="F76" i="42" s="1"/>
  <c r="F77" i="42" s="1"/>
  <c r="F78" i="42" s="1"/>
  <c r="G6" i="41"/>
  <c r="G73" i="41" s="1"/>
  <c r="H6" i="41"/>
  <c r="H73" i="41" s="1"/>
  <c r="I6" i="41"/>
  <c r="I73" i="41" s="1"/>
  <c r="J6" i="41"/>
  <c r="J73" i="41" s="1"/>
  <c r="K6" i="41"/>
  <c r="K73" i="41" s="1"/>
  <c r="L6" i="41"/>
  <c r="L73" i="41" s="1"/>
  <c r="M6" i="41"/>
  <c r="M73" i="41" s="1"/>
  <c r="N6" i="41"/>
  <c r="N73" i="41" s="1"/>
  <c r="O6" i="41"/>
  <c r="O73" i="41" s="1"/>
  <c r="P6" i="41"/>
  <c r="P73" i="41" s="1"/>
  <c r="Q6" i="41"/>
  <c r="Q73" i="41" s="1"/>
  <c r="R6" i="41"/>
  <c r="R73" i="41" s="1"/>
  <c r="S6" i="41"/>
  <c r="T6" i="41"/>
  <c r="T73" i="41" s="1"/>
  <c r="U6" i="41"/>
  <c r="U73" i="41" s="1"/>
  <c r="V6" i="41"/>
  <c r="V73" i="41" s="1"/>
  <c r="W6" i="41"/>
  <c r="W73" i="41" s="1"/>
  <c r="X6" i="41"/>
  <c r="X73" i="41" s="1"/>
  <c r="Y6" i="41"/>
  <c r="Z6" i="41"/>
  <c r="Z73" i="41" s="1"/>
  <c r="AA6" i="41"/>
  <c r="AA73" i="41" s="1"/>
  <c r="AB6" i="41"/>
  <c r="AB73" i="41" s="1"/>
  <c r="AC6" i="41"/>
  <c r="AD6" i="41"/>
  <c r="AD73" i="41" s="1"/>
  <c r="AE6" i="41"/>
  <c r="AE73" i="41" s="1"/>
  <c r="AF6" i="41"/>
  <c r="AF73" i="41" s="1"/>
  <c r="AG6" i="41"/>
  <c r="AG73" i="41" s="1"/>
  <c r="AH6" i="41"/>
  <c r="AH73" i="41" s="1"/>
  <c r="AI6" i="41"/>
  <c r="AI73" i="41" s="1"/>
  <c r="AJ6" i="41"/>
  <c r="AJ73" i="41" s="1"/>
  <c r="AK6" i="41"/>
  <c r="AK73" i="41" s="1"/>
  <c r="AL6" i="41"/>
  <c r="AL73" i="41" s="1"/>
  <c r="AM6" i="41"/>
  <c r="AM73" i="41" s="1"/>
  <c r="AN6" i="41"/>
  <c r="AN73" i="41" s="1"/>
  <c r="AO6" i="41"/>
  <c r="AO73" i="41" s="1"/>
  <c r="AP6" i="41"/>
  <c r="AP73" i="41" s="1"/>
  <c r="AQ6" i="41"/>
  <c r="AQ73" i="41" s="1"/>
  <c r="AR6" i="41"/>
  <c r="AR73" i="41" s="1"/>
  <c r="AS6" i="41"/>
  <c r="AS73" i="41" s="1"/>
  <c r="F6" i="41"/>
  <c r="F73" i="41" s="1"/>
  <c r="G5" i="41"/>
  <c r="G76" i="41" s="1"/>
  <c r="G77" i="41" s="1"/>
  <c r="G78" i="41" s="1"/>
  <c r="H5" i="41"/>
  <c r="I5" i="41"/>
  <c r="I76" i="41" s="1"/>
  <c r="I77" i="41" s="1"/>
  <c r="I78" i="41" s="1"/>
  <c r="J5" i="41"/>
  <c r="K5" i="41"/>
  <c r="K76" i="41"/>
  <c r="K77" i="41" s="1"/>
  <c r="K78" i="41" s="1"/>
  <c r="L5" i="41"/>
  <c r="L82" i="41" s="1"/>
  <c r="L83" i="41" s="1"/>
  <c r="M5" i="41"/>
  <c r="M82" i="41" s="1"/>
  <c r="M83" i="41" s="1"/>
  <c r="M76" i="41"/>
  <c r="M77" i="41"/>
  <c r="M78" i="41" s="1"/>
  <c r="N5" i="41"/>
  <c r="N82" i="41" s="1"/>
  <c r="N83" i="41" s="1"/>
  <c r="O5" i="41"/>
  <c r="O82" i="41" s="1"/>
  <c r="O83" i="41" s="1"/>
  <c r="P5" i="41"/>
  <c r="P82" i="41" s="1"/>
  <c r="P83" i="41" s="1"/>
  <c r="P76" i="41"/>
  <c r="P77" i="41"/>
  <c r="P78" i="41" s="1"/>
  <c r="Q5" i="41"/>
  <c r="Q82" i="41" s="1"/>
  <c r="Q83" i="41" s="1"/>
  <c r="Q76" i="41"/>
  <c r="Q77" i="41"/>
  <c r="Q78" i="41" s="1"/>
  <c r="R5" i="41"/>
  <c r="R82" i="41" s="1"/>
  <c r="R83" i="41" s="1"/>
  <c r="R76" i="41"/>
  <c r="R77" i="41"/>
  <c r="R78" i="41" s="1"/>
  <c r="S5" i="41"/>
  <c r="S82" i="41" s="1"/>
  <c r="S83" i="41" s="1"/>
  <c r="T5" i="41"/>
  <c r="T82" i="41" s="1"/>
  <c r="T83" i="41" s="1"/>
  <c r="T76" i="41"/>
  <c r="T77" i="41"/>
  <c r="T78" i="41" s="1"/>
  <c r="U5" i="41"/>
  <c r="U82" i="41" s="1"/>
  <c r="U83" i="41" s="1"/>
  <c r="U76" i="41"/>
  <c r="U77" i="41"/>
  <c r="U78" i="41" s="1"/>
  <c r="V5" i="41"/>
  <c r="V82" i="41"/>
  <c r="V83" i="41" s="1"/>
  <c r="W5" i="41"/>
  <c r="W82" i="41" s="1"/>
  <c r="W83" i="41" s="1"/>
  <c r="W76" i="41"/>
  <c r="W77" i="41"/>
  <c r="W78" i="41" s="1"/>
  <c r="X5" i="41"/>
  <c r="X82" i="41" s="1"/>
  <c r="X83" i="41" s="1"/>
  <c r="Y5" i="41"/>
  <c r="Y82" i="41" s="1"/>
  <c r="Y83" i="41" s="1"/>
  <c r="Z5" i="41"/>
  <c r="Z82" i="41" s="1"/>
  <c r="Z83" i="41" s="1"/>
  <c r="Z76" i="41"/>
  <c r="Z77" i="41"/>
  <c r="Z78" i="41" s="1"/>
  <c r="AA5" i="41"/>
  <c r="AA82" i="41" s="1"/>
  <c r="AA83" i="41" s="1"/>
  <c r="AB5" i="41"/>
  <c r="AB76" i="41"/>
  <c r="AB77" i="41"/>
  <c r="AB78" i="41" s="1"/>
  <c r="AC5" i="41"/>
  <c r="AC82" i="41" s="1"/>
  <c r="AC83" i="41" s="1"/>
  <c r="AD5" i="41"/>
  <c r="AD82" i="41" s="1"/>
  <c r="AD83" i="41" s="1"/>
  <c r="AD76" i="41"/>
  <c r="AD77" i="41"/>
  <c r="AD78" i="41" s="1"/>
  <c r="AE5" i="41"/>
  <c r="AE82" i="41" s="1"/>
  <c r="AE83" i="41" s="1"/>
  <c r="AF5" i="41"/>
  <c r="AF82" i="41" s="1"/>
  <c r="AF83" i="41" s="1"/>
  <c r="AG5" i="41"/>
  <c r="AG82" i="41" s="1"/>
  <c r="AG83" i="41" s="1"/>
  <c r="AH5" i="41"/>
  <c r="AH82" i="41" s="1"/>
  <c r="AH83" i="41" s="1"/>
  <c r="AI5" i="41"/>
  <c r="AI82" i="41" s="1"/>
  <c r="AI83" i="41" s="1"/>
  <c r="AJ5" i="41"/>
  <c r="AJ82" i="41"/>
  <c r="AJ83" i="41" s="1"/>
  <c r="AK5" i="41"/>
  <c r="AK82" i="41" s="1"/>
  <c r="AK83" i="41" s="1"/>
  <c r="AL5" i="41"/>
  <c r="AL82" i="41" s="1"/>
  <c r="AL83" i="41" s="1"/>
  <c r="AM5" i="41"/>
  <c r="AN5" i="41"/>
  <c r="AN82" i="41" s="1"/>
  <c r="AN83" i="41" s="1"/>
  <c r="AO5" i="41"/>
  <c r="AO82" i="41" s="1"/>
  <c r="AO83" i="41" s="1"/>
  <c r="AP5" i="41"/>
  <c r="AP82" i="41" s="1"/>
  <c r="AP83" i="41" s="1"/>
  <c r="AQ5" i="41"/>
  <c r="AQ82" i="41" s="1"/>
  <c r="AQ83" i="41" s="1"/>
  <c r="AR5" i="41"/>
  <c r="AR82" i="41"/>
  <c r="AR83" i="41" s="1"/>
  <c r="AS5" i="41"/>
  <c r="AS82" i="41" s="1"/>
  <c r="AS83" i="41" s="1"/>
  <c r="F5" i="41"/>
  <c r="F76" i="41" s="1"/>
  <c r="F77" i="41" s="1"/>
  <c r="F78" i="41" s="1"/>
  <c r="AQ122" i="42"/>
  <c r="AG122" i="42"/>
  <c r="AG121" i="42"/>
  <c r="AS80" i="42"/>
  <c r="AS81" i="42" s="1"/>
  <c r="AR80" i="42"/>
  <c r="AR81" i="42" s="1"/>
  <c r="AQ80" i="42"/>
  <c r="AQ81" i="42" s="1"/>
  <c r="AP80" i="42"/>
  <c r="AP81" i="42" s="1"/>
  <c r="AO80" i="42"/>
  <c r="AO81" i="42" s="1"/>
  <c r="AN80" i="42"/>
  <c r="AN81" i="42" s="1"/>
  <c r="AM80" i="42"/>
  <c r="AM81" i="42" s="1"/>
  <c r="AL80" i="42"/>
  <c r="AL81" i="42" s="1"/>
  <c r="AK80" i="42"/>
  <c r="AK81" i="42" s="1"/>
  <c r="AJ80" i="42"/>
  <c r="AJ81" i="42" s="1"/>
  <c r="AI80" i="42"/>
  <c r="AI81" i="42" s="1"/>
  <c r="AH80" i="42"/>
  <c r="AH81" i="42" s="1"/>
  <c r="AG80" i="42"/>
  <c r="AG81" i="42" s="1"/>
  <c r="AF80" i="42"/>
  <c r="AF81" i="42" s="1"/>
  <c r="AE80" i="42"/>
  <c r="AE81" i="42" s="1"/>
  <c r="AS79" i="42"/>
  <c r="AR79" i="42"/>
  <c r="AQ79" i="42"/>
  <c r="AP79" i="42"/>
  <c r="AO79" i="42"/>
  <c r="AN79" i="42"/>
  <c r="AM79" i="42"/>
  <c r="AL79" i="42"/>
  <c r="AK79" i="42"/>
  <c r="AJ79" i="42"/>
  <c r="AI79" i="42"/>
  <c r="AH79" i="42"/>
  <c r="AG79" i="42"/>
  <c r="AF79" i="42"/>
  <c r="AE79" i="42"/>
  <c r="AD79" i="42"/>
  <c r="AD80" i="42"/>
  <c r="AD81" i="42" s="1"/>
  <c r="AC79" i="42"/>
  <c r="AC80" i="42"/>
  <c r="AC81" i="42" s="1"/>
  <c r="AB79" i="42"/>
  <c r="AB80" i="42"/>
  <c r="AB81" i="42" s="1"/>
  <c r="AA79" i="42"/>
  <c r="AA80" i="42"/>
  <c r="AA81" i="42" s="1"/>
  <c r="Z79" i="42"/>
  <c r="Z80" i="42"/>
  <c r="Z81" i="42" s="1"/>
  <c r="Y79" i="42"/>
  <c r="Y80" i="42"/>
  <c r="Y81" i="42" s="1"/>
  <c r="X79" i="42"/>
  <c r="X80" i="42"/>
  <c r="X81" i="42" s="1"/>
  <c r="W79" i="42"/>
  <c r="W80" i="42"/>
  <c r="W81" i="42" s="1"/>
  <c r="V79" i="42"/>
  <c r="V80" i="42"/>
  <c r="V81" i="42" s="1"/>
  <c r="U79" i="42"/>
  <c r="U80" i="42"/>
  <c r="U81" i="42" s="1"/>
  <c r="T79" i="42"/>
  <c r="T80" i="42"/>
  <c r="T81" i="42" s="1"/>
  <c r="S79" i="42"/>
  <c r="S80" i="42"/>
  <c r="S81" i="42" s="1"/>
  <c r="R79" i="42"/>
  <c r="R80" i="42"/>
  <c r="R81" i="42" s="1"/>
  <c r="Q79" i="42"/>
  <c r="Q80" i="42"/>
  <c r="Q81" i="42" s="1"/>
  <c r="P79" i="42"/>
  <c r="P80" i="42"/>
  <c r="P81" i="42" s="1"/>
  <c r="O79" i="42"/>
  <c r="O80" i="42"/>
  <c r="O81" i="42" s="1"/>
  <c r="N79" i="42"/>
  <c r="N80" i="42"/>
  <c r="N81" i="42" s="1"/>
  <c r="M79" i="42"/>
  <c r="M80" i="42"/>
  <c r="M81" i="42" s="1"/>
  <c r="L79" i="42"/>
  <c r="L80" i="42"/>
  <c r="L81" i="42" s="1"/>
  <c r="K79" i="42"/>
  <c r="K80" i="42"/>
  <c r="K81" i="42" s="1"/>
  <c r="J79" i="42"/>
  <c r="J80" i="42" s="1"/>
  <c r="J81" i="42" s="1"/>
  <c r="I79" i="42"/>
  <c r="I80" i="42" s="1"/>
  <c r="I81" i="42" s="1"/>
  <c r="H79" i="42"/>
  <c r="H80" i="42" s="1"/>
  <c r="H81" i="42" s="1"/>
  <c r="G79" i="42"/>
  <c r="G80" i="42" s="1"/>
  <c r="G81" i="42" s="1"/>
  <c r="F79" i="42"/>
  <c r="F80" i="42" s="1"/>
  <c r="F81" i="42" s="1"/>
  <c r="AS77" i="42"/>
  <c r="AS78" i="42" s="1"/>
  <c r="AR77" i="42"/>
  <c r="AR78" i="42" s="1"/>
  <c r="AQ77" i="42"/>
  <c r="AQ78" i="42" s="1"/>
  <c r="AP77" i="42"/>
  <c r="AP78" i="42" s="1"/>
  <c r="AO77" i="42"/>
  <c r="AO78" i="42" s="1"/>
  <c r="AN77" i="42"/>
  <c r="AN78" i="42" s="1"/>
  <c r="AM77" i="42"/>
  <c r="AM78" i="42" s="1"/>
  <c r="AL77" i="42"/>
  <c r="AL78" i="42" s="1"/>
  <c r="AK77" i="42"/>
  <c r="AK78" i="42" s="1"/>
  <c r="AJ77" i="42"/>
  <c r="AJ78" i="42" s="1"/>
  <c r="AI77" i="42"/>
  <c r="AI78" i="42" s="1"/>
  <c r="AH77" i="42"/>
  <c r="AH78" i="42" s="1"/>
  <c r="AG77" i="42"/>
  <c r="AG78" i="42" s="1"/>
  <c r="AF77" i="42"/>
  <c r="AF78" i="42" s="1"/>
  <c r="AE77" i="42"/>
  <c r="AE78" i="42" s="1"/>
  <c r="AS76" i="42"/>
  <c r="AR76" i="42"/>
  <c r="AQ76" i="42"/>
  <c r="AP76" i="42"/>
  <c r="AO76" i="42"/>
  <c r="AN76" i="42"/>
  <c r="AM76" i="42"/>
  <c r="AL76" i="42"/>
  <c r="AK76" i="42"/>
  <c r="AJ76" i="42"/>
  <c r="AI76" i="42"/>
  <c r="AH76" i="42"/>
  <c r="AG76" i="42"/>
  <c r="AF76" i="42"/>
  <c r="AE76" i="42"/>
  <c r="AB76" i="42"/>
  <c r="AB77" i="42"/>
  <c r="AB78" i="42" s="1"/>
  <c r="X76" i="42"/>
  <c r="X77" i="42"/>
  <c r="X78" i="42" s="1"/>
  <c r="V76" i="42"/>
  <c r="V77" i="42"/>
  <c r="V78" i="42" s="1"/>
  <c r="Q76" i="42"/>
  <c r="Q77" i="42"/>
  <c r="Q78" i="42" s="1"/>
  <c r="P76" i="42"/>
  <c r="P77" i="42"/>
  <c r="P78" i="42" s="1"/>
  <c r="AS75" i="42"/>
  <c r="AR75" i="42"/>
  <c r="AQ75" i="42"/>
  <c r="AP75" i="42"/>
  <c r="AO75" i="42"/>
  <c r="AN75" i="42"/>
  <c r="AM75" i="42"/>
  <c r="AL75" i="42"/>
  <c r="AK75" i="42"/>
  <c r="AJ75" i="42"/>
  <c r="AI75" i="42"/>
  <c r="AH75" i="42"/>
  <c r="AG75" i="42"/>
  <c r="AF75" i="42"/>
  <c r="AE75" i="42"/>
  <c r="AD75" i="42"/>
  <c r="AC75" i="42"/>
  <c r="AB75" i="42"/>
  <c r="AA75" i="42"/>
  <c r="Z75" i="42"/>
  <c r="Y75" i="42"/>
  <c r="X75" i="42"/>
  <c r="W75" i="42"/>
  <c r="V75" i="42"/>
  <c r="U75" i="42"/>
  <c r="T75" i="42"/>
  <c r="S75" i="42"/>
  <c r="R75" i="42"/>
  <c r="Q75" i="42"/>
  <c r="P75" i="42"/>
  <c r="O75" i="42"/>
  <c r="N75" i="42"/>
  <c r="M75" i="42"/>
  <c r="L75" i="42"/>
  <c r="K75" i="42"/>
  <c r="J75" i="42"/>
  <c r="I75" i="42"/>
  <c r="H75" i="42"/>
  <c r="G75" i="42"/>
  <c r="F75" i="42"/>
  <c r="AS74" i="42"/>
  <c r="AR74" i="42"/>
  <c r="AQ74" i="42"/>
  <c r="AP74" i="42"/>
  <c r="AO74" i="42"/>
  <c r="AN74" i="42"/>
  <c r="AM74" i="42"/>
  <c r="AL74" i="42"/>
  <c r="AK74" i="42"/>
  <c r="AJ74" i="42"/>
  <c r="AI74" i="42"/>
  <c r="AH74" i="42"/>
  <c r="AG74" i="42"/>
  <c r="AF74" i="42"/>
  <c r="AE74" i="42"/>
  <c r="AD74" i="42"/>
  <c r="AC74" i="42"/>
  <c r="AB74" i="42"/>
  <c r="AA74" i="42"/>
  <c r="Z74" i="42"/>
  <c r="Y74" i="42"/>
  <c r="X74" i="42"/>
  <c r="W74" i="42"/>
  <c r="V74" i="42"/>
  <c r="U74" i="42"/>
  <c r="T74" i="42"/>
  <c r="S74" i="42"/>
  <c r="R74" i="42"/>
  <c r="Q74" i="42"/>
  <c r="P74" i="42"/>
  <c r="O74" i="42"/>
  <c r="N74" i="42"/>
  <c r="M74" i="42"/>
  <c r="L74" i="42"/>
  <c r="K74" i="42"/>
  <c r="J74" i="42"/>
  <c r="I74" i="42"/>
  <c r="H74" i="42"/>
  <c r="G74" i="42"/>
  <c r="F74" i="42"/>
  <c r="AT7" i="42"/>
  <c r="C7" i="42"/>
  <c r="B7" i="42"/>
  <c r="AC75" i="41"/>
  <c r="AQ122" i="41"/>
  <c r="AG122" i="41"/>
  <c r="AS80" i="41"/>
  <c r="AS81" i="41" s="1"/>
  <c r="AR80" i="41"/>
  <c r="AR81" i="41" s="1"/>
  <c r="AQ80" i="41"/>
  <c r="AQ81" i="41" s="1"/>
  <c r="AP80" i="41"/>
  <c r="AP81" i="41"/>
  <c r="AO80" i="41"/>
  <c r="AO81" i="41" s="1"/>
  <c r="AN80" i="41"/>
  <c r="AN81" i="41" s="1"/>
  <c r="AM80" i="41"/>
  <c r="AM81" i="41" s="1"/>
  <c r="AL80" i="41"/>
  <c r="AL81" i="41" s="1"/>
  <c r="AK80" i="41"/>
  <c r="AK81" i="41" s="1"/>
  <c r="AJ80" i="41"/>
  <c r="AJ81" i="41" s="1"/>
  <c r="AI80" i="41"/>
  <c r="AI81" i="41" s="1"/>
  <c r="AH80" i="41"/>
  <c r="AH81" i="41" s="1"/>
  <c r="AG80" i="41"/>
  <c r="AG81" i="41" s="1"/>
  <c r="AF80" i="41"/>
  <c r="AF81" i="41"/>
  <c r="AE80" i="41"/>
  <c r="AE81" i="41" s="1"/>
  <c r="AA80" i="41"/>
  <c r="AA81" i="41" s="1"/>
  <c r="AS79" i="41"/>
  <c r="AR79" i="41"/>
  <c r="AQ79" i="41"/>
  <c r="AP79" i="41"/>
  <c r="AO79" i="41"/>
  <c r="AN79" i="41"/>
  <c r="AM79" i="41"/>
  <c r="AL79" i="41"/>
  <c r="AK79" i="41"/>
  <c r="AJ79" i="41"/>
  <c r="AI79" i="41"/>
  <c r="AH79" i="41"/>
  <c r="AG79" i="41"/>
  <c r="AF79" i="41"/>
  <c r="AE79" i="41"/>
  <c r="AD79" i="41"/>
  <c r="AD80" i="41"/>
  <c r="AD81" i="41" s="1"/>
  <c r="AC79" i="41"/>
  <c r="AC80" i="41"/>
  <c r="AC81" i="41" s="1"/>
  <c r="AB79" i="41"/>
  <c r="AB80" i="41"/>
  <c r="AB81" i="41" s="1"/>
  <c r="AA79" i="41"/>
  <c r="Z79" i="41"/>
  <c r="Z80" i="41"/>
  <c r="Z81" i="41" s="1"/>
  <c r="Y79" i="41"/>
  <c r="Y80" i="41"/>
  <c r="Y81" i="41" s="1"/>
  <c r="X79" i="41"/>
  <c r="X80" i="41"/>
  <c r="X81" i="41" s="1"/>
  <c r="W79" i="41"/>
  <c r="W80" i="41"/>
  <c r="W81" i="41" s="1"/>
  <c r="V79" i="41"/>
  <c r="V80" i="41"/>
  <c r="V81" i="41" s="1"/>
  <c r="U79" i="41"/>
  <c r="U80" i="41"/>
  <c r="U81" i="41"/>
  <c r="T79" i="41"/>
  <c r="T80" i="41"/>
  <c r="T81" i="41" s="1"/>
  <c r="S79" i="41"/>
  <c r="S80" i="41"/>
  <c r="S81" i="41" s="1"/>
  <c r="R79" i="41"/>
  <c r="R80" i="41"/>
  <c r="R81" i="41" s="1"/>
  <c r="Q79" i="41"/>
  <c r="Q80" i="41"/>
  <c r="Q81" i="41" s="1"/>
  <c r="P79" i="41"/>
  <c r="P80" i="41"/>
  <c r="P81" i="41" s="1"/>
  <c r="O79" i="41"/>
  <c r="O80" i="41"/>
  <c r="O81" i="41" s="1"/>
  <c r="N79" i="41"/>
  <c r="N80" i="41"/>
  <c r="N81" i="41" s="1"/>
  <c r="M79" i="41"/>
  <c r="M80" i="41"/>
  <c r="M81" i="41" s="1"/>
  <c r="L79" i="41"/>
  <c r="L80" i="41"/>
  <c r="L81" i="41" s="1"/>
  <c r="K79" i="41"/>
  <c r="K80" i="41" s="1"/>
  <c r="K81" i="41" s="1"/>
  <c r="J79" i="41"/>
  <c r="J80" i="41" s="1"/>
  <c r="J81" i="41" s="1"/>
  <c r="I79" i="41"/>
  <c r="I80" i="41" s="1"/>
  <c r="I81" i="41" s="1"/>
  <c r="H79" i="41"/>
  <c r="H80" i="41" s="1"/>
  <c r="H81" i="41" s="1"/>
  <c r="G79" i="41"/>
  <c r="G80" i="41" s="1"/>
  <c r="G81" i="41" s="1"/>
  <c r="F79" i="41"/>
  <c r="F80" i="41" s="1"/>
  <c r="F81" i="41" s="1"/>
  <c r="AS77" i="41"/>
  <c r="AS78" i="41" s="1"/>
  <c r="AR77" i="41"/>
  <c r="AR78" i="41" s="1"/>
  <c r="AQ77" i="41"/>
  <c r="AQ78" i="41" s="1"/>
  <c r="AP77" i="41"/>
  <c r="AP78" i="41" s="1"/>
  <c r="AO77" i="41"/>
  <c r="AO78" i="41" s="1"/>
  <c r="AN77" i="41"/>
  <c r="AN78" i="41" s="1"/>
  <c r="AM77" i="41"/>
  <c r="AM78" i="41" s="1"/>
  <c r="AL77" i="41"/>
  <c r="AL78" i="41" s="1"/>
  <c r="AK77" i="41"/>
  <c r="AK78" i="41" s="1"/>
  <c r="AJ77" i="41"/>
  <c r="AJ78" i="41" s="1"/>
  <c r="AI77" i="41"/>
  <c r="AI78" i="41" s="1"/>
  <c r="AH77" i="41"/>
  <c r="AH78" i="41" s="1"/>
  <c r="AG77" i="41"/>
  <c r="AG78" i="41" s="1"/>
  <c r="AF77" i="41"/>
  <c r="AF78" i="41" s="1"/>
  <c r="AE77" i="41"/>
  <c r="AE78" i="41" s="1"/>
  <c r="AS76" i="41"/>
  <c r="AR76" i="41"/>
  <c r="AQ76" i="41"/>
  <c r="AP76" i="41"/>
  <c r="AO76" i="41"/>
  <c r="AN76" i="41"/>
  <c r="AM76" i="41"/>
  <c r="AL76" i="41"/>
  <c r="AK76" i="41"/>
  <c r="AJ76" i="41"/>
  <c r="AI76" i="41"/>
  <c r="AH76" i="41"/>
  <c r="AG76" i="41"/>
  <c r="AF76" i="41"/>
  <c r="AE76" i="41"/>
  <c r="AC76" i="41"/>
  <c r="AC77" i="41"/>
  <c r="AC78" i="41" s="1"/>
  <c r="Y76" i="41"/>
  <c r="Y77" i="41"/>
  <c r="Y78" i="41" s="1"/>
  <c r="O76" i="41"/>
  <c r="O77" i="41"/>
  <c r="O78" i="41" s="1"/>
  <c r="AS75" i="41"/>
  <c r="AR75" i="41"/>
  <c r="AQ75" i="41"/>
  <c r="AP75" i="41"/>
  <c r="AO75" i="41"/>
  <c r="AN75" i="41"/>
  <c r="AM75" i="41"/>
  <c r="AL75" i="41"/>
  <c r="AK75" i="41"/>
  <c r="AJ75" i="41"/>
  <c r="AI75" i="41"/>
  <c r="AH75" i="41"/>
  <c r="AG75" i="41"/>
  <c r="AF75" i="41"/>
  <c r="AE75" i="41"/>
  <c r="AD75" i="41"/>
  <c r="AB75" i="41"/>
  <c r="AA75" i="41"/>
  <c r="Z75" i="41"/>
  <c r="Y75" i="41"/>
  <c r="X75" i="41"/>
  <c r="W75" i="41"/>
  <c r="V75" i="41"/>
  <c r="U75" i="41"/>
  <c r="T75" i="41"/>
  <c r="S75" i="41"/>
  <c r="R75" i="41"/>
  <c r="Q75" i="41"/>
  <c r="P75" i="41"/>
  <c r="O75" i="41"/>
  <c r="N75" i="41"/>
  <c r="M75" i="41"/>
  <c r="L75" i="41"/>
  <c r="K75" i="41"/>
  <c r="J75" i="41"/>
  <c r="I75" i="41"/>
  <c r="H75" i="41"/>
  <c r="G75" i="41"/>
  <c r="F75" i="41"/>
  <c r="AS74" i="41"/>
  <c r="AR74" i="41"/>
  <c r="AQ74" i="41"/>
  <c r="AP74" i="41"/>
  <c r="AO74" i="41"/>
  <c r="AN74" i="41"/>
  <c r="AM74" i="41"/>
  <c r="AL74" i="41"/>
  <c r="AK74" i="41"/>
  <c r="AJ74" i="41"/>
  <c r="AI74" i="41"/>
  <c r="AH74" i="41"/>
  <c r="AG74" i="41"/>
  <c r="AF74" i="41"/>
  <c r="AE74" i="41"/>
  <c r="AD74" i="41"/>
  <c r="AC74" i="41"/>
  <c r="AB74" i="41"/>
  <c r="AA74" i="41"/>
  <c r="Z74" i="41"/>
  <c r="Y74" i="41"/>
  <c r="X74" i="41"/>
  <c r="W74" i="41"/>
  <c r="V74" i="41"/>
  <c r="U74" i="41"/>
  <c r="T74" i="41"/>
  <c r="S74" i="41"/>
  <c r="R74" i="41"/>
  <c r="Q74" i="41"/>
  <c r="P74" i="41"/>
  <c r="O74" i="41"/>
  <c r="N74" i="41"/>
  <c r="M74" i="41"/>
  <c r="L74" i="41"/>
  <c r="K74" i="41"/>
  <c r="J74" i="41"/>
  <c r="I74" i="41"/>
  <c r="H74" i="41"/>
  <c r="G74" i="41"/>
  <c r="F74" i="41"/>
  <c r="AT7" i="41"/>
  <c r="AC73" i="41"/>
  <c r="Y73" i="41"/>
  <c r="S73" i="41"/>
  <c r="AM82" i="41"/>
  <c r="AM83" i="41" s="1"/>
  <c r="AU65" i="42"/>
  <c r="J76" i="42"/>
  <c r="J77" i="42" s="1"/>
  <c r="J78" i="42" s="1"/>
  <c r="L76" i="42"/>
  <c r="L77" i="42"/>
  <c r="L78" i="42" s="1"/>
  <c r="I76" i="42"/>
  <c r="I77" i="42" s="1"/>
  <c r="I78" i="42" s="1"/>
  <c r="K76" i="42"/>
  <c r="K77" i="42" s="1"/>
  <c r="K78" i="42" s="1"/>
  <c r="M76" i="42"/>
  <c r="M77" i="42"/>
  <c r="M78" i="42" s="1"/>
  <c r="L76" i="41"/>
  <c r="L77" i="41"/>
  <c r="L78" i="41" s="1"/>
  <c r="N76" i="41"/>
  <c r="N77" i="41"/>
  <c r="N78" i="41" s="1"/>
  <c r="F5" i="1"/>
  <c r="F76" i="1" s="1"/>
  <c r="F77" i="1" s="1"/>
  <c r="F78" i="1" s="1"/>
  <c r="F75" i="1"/>
  <c r="AT7" i="1"/>
  <c r="H5" i="1"/>
  <c r="H76" i="1"/>
  <c r="H77" i="1" s="1"/>
  <c r="H78" i="1" s="1"/>
  <c r="H75" i="1"/>
  <c r="G5" i="1"/>
  <c r="G76" i="1" s="1"/>
  <c r="G77" i="1" s="1"/>
  <c r="G78" i="1" s="1"/>
  <c r="G75" i="1"/>
  <c r="I5" i="1"/>
  <c r="I76" i="1" s="1"/>
  <c r="I77" i="1" s="1"/>
  <c r="I78" i="1" s="1"/>
  <c r="I75" i="1"/>
  <c r="J5" i="1"/>
  <c r="J76" i="1" s="1"/>
  <c r="J77" i="1" s="1"/>
  <c r="J78" i="1" s="1"/>
  <c r="J75" i="1"/>
  <c r="K5" i="1"/>
  <c r="K76" i="1" s="1"/>
  <c r="K77" i="1" s="1"/>
  <c r="K78" i="1" s="1"/>
  <c r="K75" i="1"/>
  <c r="L5" i="1"/>
  <c r="L75" i="1"/>
  <c r="M5" i="1"/>
  <c r="M76" i="1" s="1"/>
  <c r="M77" i="1" s="1"/>
  <c r="M78" i="1" s="1"/>
  <c r="M75" i="1"/>
  <c r="N5" i="1"/>
  <c r="N76" i="1"/>
  <c r="N77" i="1" s="1"/>
  <c r="N78" i="1" s="1"/>
  <c r="O5" i="1"/>
  <c r="P5" i="1"/>
  <c r="P82" i="1" s="1"/>
  <c r="P83" i="1" s="1"/>
  <c r="P76" i="1"/>
  <c r="P77" i="1"/>
  <c r="P78" i="1" s="1"/>
  <c r="Q5" i="1"/>
  <c r="Q82" i="1" s="1"/>
  <c r="Q83" i="1" s="1"/>
  <c r="R5" i="1"/>
  <c r="R82" i="1" s="1"/>
  <c r="R83" i="1" s="1"/>
  <c r="R76" i="1"/>
  <c r="R77" i="1"/>
  <c r="R78" i="1" s="1"/>
  <c r="S5" i="1"/>
  <c r="S82" i="1" s="1"/>
  <c r="S83" i="1" s="1"/>
  <c r="S76" i="1"/>
  <c r="S77" i="1"/>
  <c r="S78" i="1" s="1"/>
  <c r="T5" i="1"/>
  <c r="T82" i="1" s="1"/>
  <c r="T83" i="1" s="1"/>
  <c r="T76" i="1"/>
  <c r="T77" i="1"/>
  <c r="T78" i="1" s="1"/>
  <c r="U5" i="1"/>
  <c r="U82" i="1" s="1"/>
  <c r="U83" i="1" s="1"/>
  <c r="U76" i="1"/>
  <c r="U77" i="1"/>
  <c r="U78" i="1" s="1"/>
  <c r="V5" i="1"/>
  <c r="V82" i="1" s="1"/>
  <c r="V83" i="1" s="1"/>
  <c r="V76" i="1"/>
  <c r="V77" i="1"/>
  <c r="V78" i="1" s="1"/>
  <c r="W5" i="1"/>
  <c r="W82" i="1" s="1"/>
  <c r="W83" i="1" s="1"/>
  <c r="A8" i="41"/>
  <c r="A9" i="1"/>
  <c r="A11" i="42"/>
  <c r="A13" i="42"/>
  <c r="A14" i="41"/>
  <c r="A18" i="41"/>
  <c r="A7" i="1"/>
  <c r="X5" i="1"/>
  <c r="X82" i="1" s="1"/>
  <c r="X83" i="1" s="1"/>
  <c r="X76" i="1"/>
  <c r="X77" i="1"/>
  <c r="X78" i="1" s="1"/>
  <c r="Y5" i="1"/>
  <c r="Y82" i="1" s="1"/>
  <c r="Y83" i="1" s="1"/>
  <c r="Y76" i="1"/>
  <c r="Y77" i="1"/>
  <c r="Y78" i="1" s="1"/>
  <c r="Z5" i="1"/>
  <c r="Z82" i="1" s="1"/>
  <c r="Z83" i="1" s="1"/>
  <c r="Z76" i="1"/>
  <c r="Z77" i="1"/>
  <c r="Z78" i="1" s="1"/>
  <c r="AA5" i="1"/>
  <c r="AA82" i="1" s="1"/>
  <c r="AA83" i="1" s="1"/>
  <c r="AB5" i="1"/>
  <c r="AB82" i="1" s="1"/>
  <c r="AB83" i="1" s="1"/>
  <c r="AB76" i="1"/>
  <c r="AB77" i="1"/>
  <c r="AB78" i="1" s="1"/>
  <c r="AC5" i="1"/>
  <c r="AC82" i="1" s="1"/>
  <c r="AC83" i="1" s="1"/>
  <c r="AD5" i="1"/>
  <c r="AD82" i="1" s="1"/>
  <c r="AD83" i="1" s="1"/>
  <c r="AE5" i="1"/>
  <c r="AE82" i="1" s="1"/>
  <c r="AE83" i="1" s="1"/>
  <c r="AF5" i="1"/>
  <c r="AF82" i="1" s="1"/>
  <c r="AF83" i="1" s="1"/>
  <c r="AG5" i="1"/>
  <c r="AG82" i="1" s="1"/>
  <c r="AG83" i="1" s="1"/>
  <c r="AH5" i="1"/>
  <c r="AH82" i="1" s="1"/>
  <c r="AH83" i="1" s="1"/>
  <c r="AI5" i="1"/>
  <c r="AI82" i="1" s="1"/>
  <c r="AI83" i="1" s="1"/>
  <c r="AJ5" i="1"/>
  <c r="AJ82" i="1" s="1"/>
  <c r="AJ83" i="1" s="1"/>
  <c r="AK5" i="1"/>
  <c r="AK82" i="1" s="1"/>
  <c r="AK83" i="1" s="1"/>
  <c r="AL5" i="1"/>
  <c r="AL82" i="1" s="1"/>
  <c r="AL83" i="1" s="1"/>
  <c r="AM5" i="1"/>
  <c r="AM82" i="1" s="1"/>
  <c r="AM83" i="1" s="1"/>
  <c r="AN5" i="1"/>
  <c r="AN82" i="1" s="1"/>
  <c r="AN83" i="1" s="1"/>
  <c r="AO5" i="1"/>
  <c r="AO82" i="1" s="1"/>
  <c r="AO83" i="1" s="1"/>
  <c r="AP5" i="1"/>
  <c r="AP82" i="1" s="1"/>
  <c r="AP83" i="1" s="1"/>
  <c r="AQ5" i="1"/>
  <c r="AQ82" i="1" s="1"/>
  <c r="AQ83" i="1" s="1"/>
  <c r="AR5" i="1"/>
  <c r="AR82" i="1" s="1"/>
  <c r="AR83" i="1" s="1"/>
  <c r="AS5" i="1"/>
  <c r="AS82" i="1" s="1"/>
  <c r="AS83" i="1" s="1"/>
  <c r="G6" i="1"/>
  <c r="G73" i="1" s="1"/>
  <c r="H6" i="1"/>
  <c r="H73" i="1" s="1"/>
  <c r="I6" i="1"/>
  <c r="I73" i="1" s="1"/>
  <c r="J6" i="1"/>
  <c r="J73" i="1" s="1"/>
  <c r="K6" i="1"/>
  <c r="K73" i="1" s="1"/>
  <c r="L6" i="1"/>
  <c r="L73" i="1" s="1"/>
  <c r="M6" i="1"/>
  <c r="M73" i="1" s="1"/>
  <c r="N6" i="1"/>
  <c r="N73" i="1" s="1"/>
  <c r="O6" i="1"/>
  <c r="O73" i="1" s="1"/>
  <c r="P6" i="1"/>
  <c r="P73" i="1" s="1"/>
  <c r="Q6" i="1"/>
  <c r="Q73" i="1" s="1"/>
  <c r="R6" i="1"/>
  <c r="R73" i="1" s="1"/>
  <c r="S6" i="1"/>
  <c r="S73" i="1" s="1"/>
  <c r="T6" i="1"/>
  <c r="T73" i="1" s="1"/>
  <c r="U6" i="1"/>
  <c r="U73" i="1" s="1"/>
  <c r="V6" i="1"/>
  <c r="V73" i="1" s="1"/>
  <c r="W6" i="1"/>
  <c r="W73" i="1" s="1"/>
  <c r="X6" i="1"/>
  <c r="X73" i="1" s="1"/>
  <c r="Y6" i="1"/>
  <c r="Y73" i="1" s="1"/>
  <c r="Z6" i="1"/>
  <c r="Z73" i="1" s="1"/>
  <c r="AA6" i="1"/>
  <c r="AA73" i="1" s="1"/>
  <c r="AB6" i="1"/>
  <c r="AB73" i="1" s="1"/>
  <c r="AC6" i="1"/>
  <c r="AC73" i="1" s="1"/>
  <c r="AD6" i="1"/>
  <c r="AD73" i="1" s="1"/>
  <c r="AE6" i="1"/>
  <c r="AE73" i="1" s="1"/>
  <c r="AF6" i="1"/>
  <c r="AF73" i="1" s="1"/>
  <c r="AG6" i="1"/>
  <c r="AG73" i="1" s="1"/>
  <c r="AH6" i="1"/>
  <c r="AH73" i="1" s="1"/>
  <c r="AI6" i="1"/>
  <c r="AI73" i="1" s="1"/>
  <c r="AJ6" i="1"/>
  <c r="AJ73" i="1" s="1"/>
  <c r="AK6" i="1"/>
  <c r="AK73" i="1" s="1"/>
  <c r="AL6" i="1"/>
  <c r="AL73" i="1" s="1"/>
  <c r="AM6" i="1"/>
  <c r="AM73" i="1" s="1"/>
  <c r="AN6" i="1"/>
  <c r="AN73" i="1" s="1"/>
  <c r="AO6" i="1"/>
  <c r="AO73" i="1" s="1"/>
  <c r="AP6" i="1"/>
  <c r="AP73" i="1" s="1"/>
  <c r="AQ6" i="1"/>
  <c r="AQ73" i="1" s="1"/>
  <c r="AR6" i="1"/>
  <c r="AR73" i="1" s="1"/>
  <c r="AS6" i="1"/>
  <c r="AS73" i="1" s="1"/>
  <c r="F6" i="1"/>
  <c r="F73" i="1" s="1"/>
  <c r="AQ121" i="1"/>
  <c r="AG121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W76" i="1"/>
  <c r="W77" i="1"/>
  <c r="W78" i="1" s="1"/>
  <c r="AD76" i="1"/>
  <c r="AD77" i="1"/>
  <c r="AD78" i="1" s="1"/>
  <c r="AE76" i="1"/>
  <c r="AE77" i="1"/>
  <c r="AE78" i="1" s="1"/>
  <c r="AF76" i="1"/>
  <c r="AF77" i="1"/>
  <c r="AF78" i="1" s="1"/>
  <c r="AG76" i="1"/>
  <c r="AG77" i="1"/>
  <c r="AG78" i="1" s="1"/>
  <c r="AH76" i="1"/>
  <c r="AH77" i="1"/>
  <c r="AH78" i="1" s="1"/>
  <c r="AI76" i="1"/>
  <c r="AI77" i="1"/>
  <c r="AI78" i="1" s="1"/>
  <c r="AJ76" i="1"/>
  <c r="AJ77" i="1"/>
  <c r="AJ78" i="1" s="1"/>
  <c r="AK76" i="1"/>
  <c r="AK77" i="1"/>
  <c r="AK78" i="1" s="1"/>
  <c r="AL76" i="1"/>
  <c r="AL77" i="1"/>
  <c r="AL78" i="1" s="1"/>
  <c r="AM76" i="1"/>
  <c r="AM77" i="1"/>
  <c r="AM78" i="1" s="1"/>
  <c r="AN76" i="1"/>
  <c r="AN77" i="1"/>
  <c r="AN78" i="1" s="1"/>
  <c r="AO76" i="1"/>
  <c r="AO77" i="1"/>
  <c r="AO78" i="1" s="1"/>
  <c r="AP76" i="1"/>
  <c r="AP77" i="1"/>
  <c r="AP78" i="1" s="1"/>
  <c r="AQ76" i="1"/>
  <c r="AQ77" i="1"/>
  <c r="AQ78" i="1" s="1"/>
  <c r="AR76" i="1"/>
  <c r="AR77" i="1"/>
  <c r="AR78" i="1" s="1"/>
  <c r="AS76" i="1"/>
  <c r="AS77" i="1"/>
  <c r="AS78" i="1" s="1"/>
  <c r="G79" i="1"/>
  <c r="G80" i="1" s="1"/>
  <c r="G81" i="1" s="1"/>
  <c r="H79" i="1"/>
  <c r="H80" i="1" s="1"/>
  <c r="H81" i="1" s="1"/>
  <c r="I79" i="1"/>
  <c r="I80" i="1" s="1"/>
  <c r="I81" i="1" s="1"/>
  <c r="J79" i="1"/>
  <c r="J80" i="1" s="1"/>
  <c r="J81" i="1" s="1"/>
  <c r="K79" i="1"/>
  <c r="K80" i="1" s="1"/>
  <c r="K81" i="1" s="1"/>
  <c r="L79" i="1"/>
  <c r="L80" i="1" s="1"/>
  <c r="L81" i="1" s="1"/>
  <c r="M79" i="1"/>
  <c r="M80" i="1" s="1"/>
  <c r="M81" i="1" s="1"/>
  <c r="N79" i="1"/>
  <c r="N80" i="1" s="1"/>
  <c r="N81" i="1" s="1"/>
  <c r="O79" i="1"/>
  <c r="O80" i="1" s="1"/>
  <c r="O81" i="1" s="1"/>
  <c r="P79" i="1"/>
  <c r="P80" i="1"/>
  <c r="P81" i="1" s="1"/>
  <c r="Q79" i="1"/>
  <c r="Q80" i="1"/>
  <c r="Q81" i="1" s="1"/>
  <c r="R79" i="1"/>
  <c r="R80" i="1"/>
  <c r="R81" i="1" s="1"/>
  <c r="S79" i="1"/>
  <c r="S80" i="1"/>
  <c r="S81" i="1" s="1"/>
  <c r="T79" i="1"/>
  <c r="T80" i="1"/>
  <c r="T81" i="1" s="1"/>
  <c r="U79" i="1"/>
  <c r="U80" i="1"/>
  <c r="U81" i="1" s="1"/>
  <c r="V79" i="1"/>
  <c r="V80" i="1"/>
  <c r="V81" i="1" s="1"/>
  <c r="W79" i="1"/>
  <c r="W80" i="1"/>
  <c r="W81" i="1" s="1"/>
  <c r="X79" i="1"/>
  <c r="X80" i="1"/>
  <c r="X81" i="1" s="1"/>
  <c r="Y79" i="1"/>
  <c r="Y80" i="1"/>
  <c r="Y81" i="1" s="1"/>
  <c r="Z79" i="1"/>
  <c r="Z80" i="1"/>
  <c r="Z81" i="1" s="1"/>
  <c r="AA79" i="1"/>
  <c r="AA80" i="1"/>
  <c r="AA81" i="1" s="1"/>
  <c r="AB79" i="1"/>
  <c r="AB80" i="1"/>
  <c r="AB81" i="1" s="1"/>
  <c r="AC79" i="1"/>
  <c r="AC80" i="1"/>
  <c r="AC81" i="1" s="1"/>
  <c r="AD79" i="1"/>
  <c r="AD80" i="1"/>
  <c r="AD81" i="1" s="1"/>
  <c r="AE79" i="1"/>
  <c r="AE80" i="1"/>
  <c r="AE81" i="1" s="1"/>
  <c r="AF79" i="1"/>
  <c r="AF80" i="1"/>
  <c r="AF81" i="1" s="1"/>
  <c r="AG79" i="1"/>
  <c r="AG80" i="1"/>
  <c r="AG81" i="1" s="1"/>
  <c r="AH79" i="1"/>
  <c r="AH80" i="1"/>
  <c r="AH81" i="1" s="1"/>
  <c r="AI79" i="1"/>
  <c r="AI80" i="1"/>
  <c r="AI81" i="1" s="1"/>
  <c r="AJ79" i="1"/>
  <c r="AJ80" i="1"/>
  <c r="AJ81" i="1" s="1"/>
  <c r="AK79" i="1"/>
  <c r="AK80" i="1"/>
  <c r="AK81" i="1" s="1"/>
  <c r="AL79" i="1"/>
  <c r="AL80" i="1"/>
  <c r="AL81" i="1" s="1"/>
  <c r="AM79" i="1"/>
  <c r="AM80" i="1"/>
  <c r="AM81" i="1" s="1"/>
  <c r="AN79" i="1"/>
  <c r="AN80" i="1"/>
  <c r="AN81" i="1" s="1"/>
  <c r="AO79" i="1"/>
  <c r="AO80" i="1"/>
  <c r="AO81" i="1" s="1"/>
  <c r="AP79" i="1"/>
  <c r="AP80" i="1"/>
  <c r="AP81" i="1" s="1"/>
  <c r="AQ79" i="1"/>
  <c r="AQ80" i="1"/>
  <c r="AQ81" i="1" s="1"/>
  <c r="AR79" i="1"/>
  <c r="AR80" i="1"/>
  <c r="AR81" i="1" s="1"/>
  <c r="AS79" i="1"/>
  <c r="AS80" i="1"/>
  <c r="AS81" i="1" s="1"/>
  <c r="F79" i="1"/>
  <c r="F80" i="1" s="1"/>
  <c r="F81" i="1" s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S9" i="7"/>
  <c r="AS14" i="7"/>
  <c r="A10" i="1"/>
  <c r="A13" i="1"/>
  <c r="AS19" i="7"/>
  <c r="A19" i="41"/>
  <c r="A10" i="42"/>
  <c r="A10" i="41"/>
  <c r="A9" i="41"/>
  <c r="O76" i="1"/>
  <c r="O77" i="1" s="1"/>
  <c r="O78" i="1" s="1"/>
  <c r="A15" i="41"/>
  <c r="A16" i="41"/>
  <c r="A20" i="41"/>
  <c r="L76" i="1"/>
  <c r="L77" i="1" s="1"/>
  <c r="L78" i="1" s="1"/>
  <c r="X76" i="41"/>
  <c r="X77" i="41"/>
  <c r="X78" i="41" s="1"/>
  <c r="AB82" i="41"/>
  <c r="AB83" i="41" s="1"/>
  <c r="A23" i="41"/>
  <c r="A12" i="1"/>
  <c r="A8" i="1"/>
  <c r="A12" i="41"/>
  <c r="A12" i="42"/>
  <c r="A16" i="42"/>
  <c r="A7" i="42"/>
  <c r="A8" i="42"/>
  <c r="A7" i="41"/>
  <c r="N76" i="42"/>
  <c r="N77" i="42"/>
  <c r="N78" i="42" s="1"/>
  <c r="H76" i="41"/>
  <c r="H77" i="41" s="1"/>
  <c r="H78" i="41" s="1"/>
  <c r="AC76" i="42"/>
  <c r="AC77" i="42"/>
  <c r="AC78" i="42" s="1"/>
  <c r="T76" i="42"/>
  <c r="T77" i="42"/>
  <c r="T78" i="42" s="1"/>
  <c r="AA76" i="41"/>
  <c r="AA77" i="41"/>
  <c r="AA78" i="41" s="1"/>
  <c r="A24" i="41"/>
  <c r="A9" i="42"/>
  <c r="A17" i="41"/>
  <c r="A17" i="42"/>
  <c r="A15" i="42"/>
  <c r="A15" i="1"/>
  <c r="S76" i="41"/>
  <c r="S77" i="41"/>
  <c r="S78" i="41" s="1"/>
  <c r="Q76" i="1"/>
  <c r="Q77" i="1"/>
  <c r="Q78" i="1" s="1"/>
  <c r="R76" i="42"/>
  <c r="R77" i="42"/>
  <c r="R78" i="42" s="1"/>
  <c r="Y76" i="42"/>
  <c r="Y77" i="42"/>
  <c r="Y78" i="42" s="1"/>
  <c r="AC76" i="1"/>
  <c r="AC77" i="1"/>
  <c r="AC78" i="1" s="1"/>
  <c r="AA76" i="1"/>
  <c r="AA77" i="1"/>
  <c r="AA78" i="1" s="1"/>
  <c r="V76" i="41"/>
  <c r="V77" i="41"/>
  <c r="V78" i="41" s="1"/>
  <c r="W76" i="42"/>
  <c r="W77" i="42"/>
  <c r="W78" i="42" s="1"/>
  <c r="O76" i="42"/>
  <c r="O77" i="42"/>
  <c r="O78" i="42" s="1"/>
  <c r="J76" i="41"/>
  <c r="J77" i="41" s="1"/>
  <c r="J78" i="41" s="1"/>
  <c r="AU64" i="41"/>
  <c r="AU18" i="41"/>
  <c r="A14" i="1"/>
  <c r="A11" i="41"/>
  <c r="A14" i="42"/>
  <c r="A11" i="1"/>
  <c r="A22" i="41"/>
  <c r="A21" i="41"/>
  <c r="A13" i="41"/>
  <c r="AU60" i="42" l="1"/>
  <c r="AU47" i="42"/>
  <c r="AU15" i="42"/>
  <c r="AU54" i="42"/>
  <c r="AU10" i="41"/>
  <c r="AU58" i="41"/>
  <c r="F82" i="41"/>
  <c r="F83" i="41" s="1"/>
  <c r="K82" i="41"/>
  <c r="K83" i="41" s="1"/>
  <c r="K7" i="45"/>
  <c r="E122" i="42"/>
  <c r="AU49" i="41"/>
  <c r="AU57" i="41"/>
  <c r="AU69" i="41"/>
  <c r="AU14" i="41"/>
  <c r="AU52" i="41"/>
  <c r="AU9" i="41"/>
  <c r="AU12" i="41"/>
  <c r="AU20" i="41"/>
  <c r="AU50" i="41"/>
  <c r="AU70" i="41"/>
  <c r="J7" i="45"/>
  <c r="AU23" i="41"/>
  <c r="AU48" i="41"/>
  <c r="AU21" i="41"/>
  <c r="AU59" i="41"/>
  <c r="AU8" i="41"/>
  <c r="AU62" i="41"/>
  <c r="I7" i="45"/>
  <c r="G76" i="42"/>
  <c r="G77" i="42" s="1"/>
  <c r="G78" i="42" s="1"/>
  <c r="G82" i="42"/>
  <c r="G83" i="42" s="1"/>
  <c r="AU58" i="42"/>
  <c r="AU48" i="42"/>
  <c r="AU10" i="42"/>
  <c r="AU16" i="42"/>
  <c r="AU50" i="42"/>
  <c r="AU62" i="42"/>
  <c r="AU8" i="42"/>
  <c r="AU13" i="42"/>
  <c r="AU57" i="42"/>
  <c r="AU71" i="42"/>
  <c r="AU55" i="42"/>
  <c r="AU66" i="42"/>
  <c r="AU59" i="42"/>
  <c r="AU14" i="42"/>
  <c r="AU61" i="42"/>
  <c r="AU69" i="42"/>
  <c r="AU49" i="42"/>
  <c r="AU53" i="42"/>
  <c r="AU72" i="42"/>
  <c r="AU51" i="42"/>
  <c r="I82" i="42"/>
  <c r="I83" i="42" s="1"/>
  <c r="J82" i="42"/>
  <c r="J83" i="42" s="1"/>
  <c r="AU7" i="1"/>
  <c r="E113" i="1"/>
  <c r="F113" i="1" s="1"/>
  <c r="E108" i="1"/>
  <c r="F108" i="1" s="1"/>
  <c r="E112" i="1"/>
  <c r="F112" i="1" s="1"/>
  <c r="E109" i="1"/>
  <c r="F109" i="1" s="1"/>
  <c r="E106" i="1"/>
  <c r="F106" i="1" s="1"/>
  <c r="E105" i="1"/>
  <c r="F105" i="1" s="1"/>
  <c r="E111" i="1"/>
  <c r="F111" i="1" s="1"/>
  <c r="E110" i="1"/>
  <c r="F110" i="1" s="1"/>
  <c r="E107" i="1"/>
  <c r="F107" i="1" s="1"/>
  <c r="AU53" i="41"/>
  <c r="AU24" i="41"/>
  <c r="AU51" i="41"/>
  <c r="AU16" i="41"/>
  <c r="I82" i="41"/>
  <c r="I83" i="41" s="1"/>
  <c r="H82" i="41"/>
  <c r="H83" i="41" s="1"/>
  <c r="J82" i="41"/>
  <c r="J83" i="41" s="1"/>
  <c r="G82" i="41"/>
  <c r="G83" i="41" s="1"/>
  <c r="AU9" i="42"/>
  <c r="H82" i="42"/>
  <c r="H83" i="42" s="1"/>
  <c r="F82" i="42"/>
  <c r="F83" i="42" s="1"/>
  <c r="AU7" i="42"/>
  <c r="E111" i="42"/>
  <c r="E110" i="42"/>
  <c r="E109" i="42"/>
  <c r="E108" i="42"/>
  <c r="E112" i="42"/>
  <c r="E107" i="42"/>
  <c r="E106" i="42"/>
  <c r="E113" i="42"/>
  <c r="E105" i="42"/>
  <c r="AU7" i="41"/>
  <c r="E113" i="41"/>
  <c r="E105" i="41"/>
  <c r="E122" i="41" s="1"/>
  <c r="E112" i="41"/>
  <c r="E111" i="41"/>
  <c r="E110" i="41"/>
  <c r="E109" i="41"/>
  <c r="E108" i="41"/>
  <c r="E107" i="41"/>
  <c r="E106" i="41"/>
  <c r="AU56" i="41"/>
  <c r="AU63" i="42"/>
  <c r="H82" i="1"/>
  <c r="H83" i="1" s="1"/>
  <c r="AU12" i="42"/>
  <c r="AU11" i="41"/>
  <c r="AU47" i="41"/>
  <c r="AU22" i="41"/>
  <c r="AU19" i="41"/>
  <c r="AU64" i="42"/>
  <c r="AU67" i="42"/>
  <c r="AU15" i="41"/>
  <c r="AU11" i="42"/>
  <c r="AU17" i="42"/>
  <c r="AU52" i="42"/>
  <c r="AU72" i="41"/>
  <c r="AU60" i="41"/>
  <c r="M82" i="1"/>
  <c r="M83" i="1" s="1"/>
  <c r="L82" i="1"/>
  <c r="L83" i="1" s="1"/>
  <c r="J82" i="1"/>
  <c r="J83" i="1" s="1"/>
  <c r="O82" i="1"/>
  <c r="O83" i="1" s="1"/>
  <c r="N82" i="1"/>
  <c r="N83" i="1" s="1"/>
  <c r="K82" i="1"/>
  <c r="K83" i="1" s="1"/>
  <c r="I82" i="1"/>
  <c r="I83" i="1" s="1"/>
  <c r="G82" i="1"/>
  <c r="G83" i="1" s="1"/>
  <c r="F82" i="1"/>
  <c r="F83" i="1" s="1"/>
  <c r="AT5" i="42"/>
  <c r="AU70" i="42"/>
  <c r="AU68" i="42"/>
  <c r="AU56" i="42"/>
  <c r="D119" i="42"/>
  <c r="AT75" i="42"/>
  <c r="D120" i="42" s="1"/>
  <c r="D118" i="42"/>
  <c r="D119" i="41"/>
  <c r="AU13" i="41"/>
  <c r="AT75" i="41"/>
  <c r="D120" i="41" s="1"/>
  <c r="D118" i="41"/>
  <c r="AU55" i="41"/>
  <c r="AU54" i="41"/>
  <c r="AU71" i="41"/>
  <c r="AU17" i="41"/>
  <c r="AU61" i="41"/>
  <c r="AU63" i="41"/>
  <c r="D117" i="1"/>
  <c r="AT5" i="1"/>
  <c r="AT75" i="1"/>
  <c r="D119" i="1" s="1"/>
  <c r="D118" i="1"/>
  <c r="AT5" i="41"/>
  <c r="E123" i="42" l="1"/>
  <c r="E121" i="1"/>
  <c r="E122" i="1"/>
  <c r="F122" i="1" s="1"/>
  <c r="P7" i="45"/>
  <c r="R7" i="45" s="1"/>
  <c r="J74" i="45"/>
  <c r="I74" i="45"/>
  <c r="K74" i="45"/>
  <c r="F122" i="41"/>
  <c r="F122" i="42"/>
  <c r="H107" i="41"/>
  <c r="F107" i="41"/>
  <c r="H108" i="41"/>
  <c r="F108" i="42"/>
  <c r="AU75" i="42"/>
  <c r="AU75" i="41"/>
  <c r="F110" i="42"/>
  <c r="F111" i="42"/>
  <c r="E114" i="42"/>
  <c r="F113" i="42"/>
  <c r="E114" i="41"/>
  <c r="F112" i="41"/>
  <c r="AU75" i="1"/>
  <c r="E123" i="41" l="1"/>
  <c r="F123" i="41" s="1"/>
  <c r="Q7" i="45"/>
  <c r="S7" i="45"/>
  <c r="E81" i="45"/>
  <c r="E83" i="45"/>
  <c r="D89" i="45"/>
  <c r="E80" i="45"/>
  <c r="D90" i="45"/>
  <c r="E79" i="45"/>
  <c r="P74" i="45"/>
  <c r="D91" i="45" s="1"/>
  <c r="E78" i="45"/>
  <c r="E85" i="45"/>
  <c r="E77" i="45"/>
  <c r="E82" i="45"/>
  <c r="E84" i="45"/>
  <c r="F123" i="42"/>
  <c r="H106" i="41"/>
  <c r="H110" i="41"/>
  <c r="H109" i="41"/>
  <c r="H105" i="41"/>
  <c r="H107" i="42"/>
  <c r="H106" i="42"/>
  <c r="H109" i="42"/>
  <c r="H108" i="42"/>
  <c r="F106" i="41"/>
  <c r="F108" i="41"/>
  <c r="F109" i="42"/>
  <c r="F107" i="42"/>
  <c r="F112" i="42"/>
  <c r="F109" i="41"/>
  <c r="F106" i="42"/>
  <c r="F121" i="1"/>
  <c r="E115" i="42"/>
  <c r="I122" i="42" s="1"/>
  <c r="H122" i="42" s="1"/>
  <c r="H114" i="42"/>
  <c r="F105" i="42"/>
  <c r="H112" i="42"/>
  <c r="H110" i="42"/>
  <c r="H111" i="42"/>
  <c r="H113" i="42"/>
  <c r="H105" i="42"/>
  <c r="F114" i="42"/>
  <c r="F111" i="41"/>
  <c r="E115" i="41"/>
  <c r="I122" i="41" s="1"/>
  <c r="H122" i="41" s="1"/>
  <c r="H112" i="41"/>
  <c r="H114" i="41"/>
  <c r="H111" i="41"/>
  <c r="H113" i="41"/>
  <c r="F105" i="41"/>
  <c r="F110" i="41"/>
  <c r="F114" i="41"/>
  <c r="F113" i="41"/>
  <c r="H112" i="1"/>
  <c r="H111" i="1"/>
  <c r="H109" i="1"/>
  <c r="H113" i="1"/>
  <c r="H110" i="1"/>
  <c r="H106" i="1"/>
  <c r="H107" i="1"/>
  <c r="H108" i="1"/>
  <c r="E114" i="1"/>
  <c r="H105" i="1"/>
  <c r="G77" i="45" l="1"/>
  <c r="F77" i="45"/>
  <c r="F83" i="45"/>
  <c r="G83" i="45"/>
  <c r="F82" i="45"/>
  <c r="G82" i="45"/>
  <c r="F85" i="45"/>
  <c r="G85" i="45"/>
  <c r="E93" i="45"/>
  <c r="G78" i="45"/>
  <c r="F78" i="45"/>
  <c r="F81" i="45"/>
  <c r="G81" i="45"/>
  <c r="G79" i="45"/>
  <c r="F79" i="45"/>
  <c r="Q74" i="45"/>
  <c r="E86" i="45"/>
  <c r="E87" i="45" s="1"/>
  <c r="G84" i="45"/>
  <c r="F84" i="45"/>
  <c r="G80" i="45"/>
  <c r="F80" i="45"/>
  <c r="I123" i="42"/>
  <c r="H123" i="42" s="1"/>
  <c r="I114" i="42"/>
  <c r="I112" i="42"/>
  <c r="I113" i="42"/>
  <c r="I110" i="42"/>
  <c r="I111" i="42"/>
  <c r="I109" i="42"/>
  <c r="F115" i="42"/>
  <c r="I108" i="42"/>
  <c r="I107" i="42"/>
  <c r="I106" i="42"/>
  <c r="I105" i="42"/>
  <c r="I114" i="41"/>
  <c r="I113" i="41"/>
  <c r="I123" i="41"/>
  <c r="H123" i="41" s="1"/>
  <c r="I108" i="41"/>
  <c r="I112" i="41"/>
  <c r="I111" i="41"/>
  <c r="I110" i="41"/>
  <c r="I109" i="41"/>
  <c r="F115" i="41"/>
  <c r="I107" i="41"/>
  <c r="I106" i="41"/>
  <c r="I105" i="41"/>
  <c r="I121" i="1"/>
  <c r="H121" i="1" s="1"/>
  <c r="I105" i="1"/>
  <c r="I108" i="1"/>
  <c r="F114" i="1"/>
  <c r="I122" i="1"/>
  <c r="H122" i="1" s="1"/>
  <c r="I109" i="1"/>
  <c r="I112" i="1"/>
  <c r="I111" i="1"/>
  <c r="I110" i="1"/>
  <c r="I107" i="1"/>
  <c r="I106" i="1"/>
  <c r="I113" i="1"/>
  <c r="E94" i="45" l="1"/>
  <c r="H94" i="45" s="1"/>
  <c r="G94" i="45" s="1"/>
  <c r="F87" i="45"/>
  <c r="H77" i="45"/>
  <c r="H82" i="45"/>
  <c r="H84" i="45"/>
  <c r="H85" i="45"/>
  <c r="H79" i="45"/>
  <c r="H81" i="45"/>
  <c r="H83" i="45"/>
  <c r="H80" i="45"/>
  <c r="H78" i="45"/>
  <c r="F93" i="45"/>
  <c r="H93" i="45"/>
  <c r="G93" i="45" s="1"/>
  <c r="G86" i="45"/>
  <c r="F86" i="45"/>
  <c r="H86" i="45"/>
  <c r="F94" i="45" l="1"/>
</calcChain>
</file>

<file path=xl/sharedStrings.xml><?xml version="1.0" encoding="utf-8"?>
<sst xmlns="http://schemas.openxmlformats.org/spreadsheetml/2006/main" count="280" uniqueCount="133">
  <si>
    <t>SIRA NO</t>
  </si>
  <si>
    <t>ADI ve SOYADI</t>
  </si>
  <si>
    <t>TOPLAM PUAN</t>
  </si>
  <si>
    <t>KİŞİSEL BİLGİLER</t>
  </si>
  <si>
    <t>SINIF LİSTESİ</t>
  </si>
  <si>
    <t>OKULUN ADI</t>
  </si>
  <si>
    <t>DERSİN ADI</t>
  </si>
  <si>
    <t>SINIF</t>
  </si>
  <si>
    <t>EĞİTİM-ÖĞRETİM YILI</t>
  </si>
  <si>
    <t>DÖNEM</t>
  </si>
  <si>
    <t>OKUL MÜDÜRÜ</t>
  </si>
  <si>
    <t>ÖĞRENCİ NO</t>
  </si>
  <si>
    <t>SORU NO</t>
  </si>
  <si>
    <t>PUAN DEĞERİ</t>
  </si>
  <si>
    <t>1. SINAV</t>
  </si>
  <si>
    <t>2. SINAV</t>
  </si>
  <si>
    <t>3. SINAV</t>
  </si>
  <si>
    <t>SORULAR</t>
  </si>
  <si>
    <t>NOT BAREMİ</t>
  </si>
  <si>
    <t xml:space="preserve">KİŞİSEL BİLGİLER </t>
  </si>
  <si>
    <t>NOT</t>
  </si>
  <si>
    <t>AD SOYAD</t>
  </si>
  <si>
    <t>SORULARIN PUAN DEĞERİ</t>
  </si>
  <si>
    <t>SORULARIN TOPLAM PUANI</t>
  </si>
  <si>
    <t>TOPLAM 
PUAN</t>
  </si>
  <si>
    <t>SORULARDAN TAM PUAN 
ALANLARIN SAYISI</t>
  </si>
  <si>
    <t>SORULARDAN SIFIR PUAN 
ALANLARIN SAYISI</t>
  </si>
  <si>
    <t>SORULARDAN TAM PUAN 
ALANLARIN YÜZDESİ</t>
  </si>
  <si>
    <t>SORULARDAN SIFIR PUAN 
ALANLARIN YÜZDESİ</t>
  </si>
  <si>
    <t>ÖĞR.NO</t>
  </si>
  <si>
    <t>0-19 ARASI</t>
  </si>
  <si>
    <t>TOPLAM</t>
  </si>
  <si>
    <t>SIFIR</t>
  </si>
  <si>
    <t>EN BÜYÜK PUAN</t>
  </si>
  <si>
    <t>EN DÜŞÜK PUAN</t>
  </si>
  <si>
    <t>SINIF ORTALAMASI</t>
  </si>
  <si>
    <t xml:space="preserve">BAŞARILI ÖĞRENCİ SAYISI </t>
  </si>
  <si>
    <t>BAŞARISIZ ÖĞRENCİ SAYISI</t>
  </si>
  <si>
    <t>SORULARDAN ALINAN PUANLARIN ARİTMETİK ORTALAMASI</t>
  </si>
  <si>
    <t>DÜZENLEYEN</t>
  </si>
  <si>
    <t>UYGUNDUR</t>
  </si>
  <si>
    <t>Okul Müdürü</t>
  </si>
  <si>
    <t>SIRA 
NO</t>
  </si>
  <si>
    <t>ÖĞR.
NO</t>
  </si>
  <si>
    <t>1. SINAV NOT DAĞILIMININ YÜZDELİK GÖSTERİMİ</t>
  </si>
  <si>
    <t>1. SINAV SINIF BAŞARISININ YÜZDELİK GÖSTERİMİ</t>
  </si>
  <si>
    <t>1.SINAV NOT DAĞILIMININ ÖĞRENCİ SAYISI BAZINDA GÖSTERİMİ</t>
  </si>
  <si>
    <t>2. SINAV SINIF BAŞARISININ YÜZDELİK GÖSTERİMİ</t>
  </si>
  <si>
    <t>2. SINAV NOT DAĞILIMININ YÜZDELİK GÖSTERİMİ</t>
  </si>
  <si>
    <t>DÖNEM SONU NOT ANALİZİ</t>
  </si>
  <si>
    <t>DÖNEM SONU NOT ANALİZİ - NOT ÇİZELGESİ</t>
  </si>
  <si>
    <t>SINAV VERİLERİ GİRİŞ EKRANI-SINAV SORU ANALİZLERİ</t>
  </si>
  <si>
    <t>1. SINAV NOT DAĞILIM ÇİZELGESİ</t>
  </si>
  <si>
    <t>2. SINAV NOT DAĞILIM ÇİZELGESİ</t>
  </si>
  <si>
    <t>DÖNEM SONU SINIF ORT.</t>
  </si>
  <si>
    <t>ORTALAMA</t>
  </si>
  <si>
    <t>DÖNEM SONU NOT ORT.</t>
  </si>
  <si>
    <t>1. SINAV
ORT.</t>
  </si>
  <si>
    <t>2. SINAV
ORT.</t>
  </si>
  <si>
    <t>3. SINAV
ORT.</t>
  </si>
  <si>
    <t>SINAV ve SÖZLÜLERİN ARİTMETİK ORTALAMASI</t>
  </si>
  <si>
    <t>DÖNEM SONU NOT DAĞILIM ÇİZELGESİ</t>
  </si>
  <si>
    <t>DURUM</t>
  </si>
  <si>
    <t>DÖNEM SONU
SINIF ORTALAMASI</t>
  </si>
  <si>
    <t>DÖNEM SONU NOT DAĞILIMININ ÖĞRENCİ 
SAYISI BAZINDA GÖSTERİMİ</t>
  </si>
  <si>
    <t xml:space="preserve">    DÖNEM SONU SINIF BAŞARISININ YÜZDELİK GÖSTERİMİ</t>
  </si>
  <si>
    <t>DÖNEM SONU NOT DAĞILIMININ
YÜZDELİK GÖSTERİMİ</t>
  </si>
  <si>
    <t>KİŞİSEL BİLGİLER-SINIF LİSTESİ-NOT BAREMİ
VERİ GİRİŞ EKRANI</t>
  </si>
  <si>
    <t>Sınavlarda sorulan soruların puan değerlerini ilgili sorunun altına yazınız.</t>
  </si>
  <si>
    <t>1.PER</t>
  </si>
  <si>
    <t>2.PER</t>
  </si>
  <si>
    <t>PROJE
ÖDEVİ</t>
  </si>
  <si>
    <t>1. PERF.
ORT.</t>
  </si>
  <si>
    <t>2. PERF.
ORT.</t>
  </si>
  <si>
    <t>3. PERF.
ORT.</t>
  </si>
  <si>
    <t>PR.ÖDEVİ
ORT.</t>
  </si>
  <si>
    <t>2.SINAV NOT DAĞILIMININ ÖĞRENCİ SAYISI BAZINDA GÖSTERİMİ</t>
  </si>
  <si>
    <t>…. / …. / 201.</t>
  </si>
  <si>
    <t>DERECE</t>
  </si>
  <si>
    <t>SINAV TARİHLERİ</t>
  </si>
  <si>
    <t>AÇIKLAMA:</t>
  </si>
  <si>
    <t>UYGULAMA</t>
  </si>
  <si>
    <t>…. / …. / 2023</t>
  </si>
  <si>
    <t>ÇARŞIBAŞI MESLEK YÜKSEKOKULU</t>
  </si>
  <si>
    <t>DERSİN KODU</t>
  </si>
  <si>
    <t>…. / …. / 2024</t>
  </si>
  <si>
    <t>Meslek Yüksekokul Müdürü</t>
  </si>
  <si>
    <t>Öğretim Elemanı</t>
  </si>
  <si>
    <t>AA</t>
  </si>
  <si>
    <t>BA</t>
  </si>
  <si>
    <t>BB</t>
  </si>
  <si>
    <t>CB</t>
  </si>
  <si>
    <t>CC</t>
  </si>
  <si>
    <t>DC</t>
  </si>
  <si>
    <t>DD</t>
  </si>
  <si>
    <t>FD</t>
  </si>
  <si>
    <t>FF</t>
  </si>
  <si>
    <t>90-100</t>
  </si>
  <si>
    <t>60-69</t>
  </si>
  <si>
    <t>80-89</t>
  </si>
  <si>
    <t>75-79</t>
  </si>
  <si>
    <t>70-74</t>
  </si>
  <si>
    <t>50-59</t>
  </si>
  <si>
    <t>40-49</t>
  </si>
  <si>
    <t>30-39</t>
  </si>
  <si>
    <t>0-29</t>
  </si>
  <si>
    <t>SINAV ANALİZİ</t>
  </si>
  <si>
    <t>VİZE SORULARI PUAN DEĞERLERİ</t>
  </si>
  <si>
    <t>FİNAL SORULARI PUAN DEĞERLERİ</t>
  </si>
  <si>
    <t>BÜTÜNLEME SORULARI PUAN DEĞERLERİ</t>
  </si>
  <si>
    <t>SORUNUN TOPLAM PUANI</t>
  </si>
  <si>
    <t>SORUDAN ALINAN PUANLARIN ARİTMETİK ORTALAMASI</t>
  </si>
  <si>
    <t>SORUDAN TAM PUAN 
ALANLARIN SAYISI</t>
  </si>
  <si>
    <t>SORUDAN TAM PUAN 
ALANLARIN YÜZDESİ</t>
  </si>
  <si>
    <t>SORUDAN SIFIR PUAN 
ALANLARIN SAYISI</t>
  </si>
  <si>
    <t>SORUDAN SIFIR PUAN 
ALANLARIN YÜZDESİ</t>
  </si>
  <si>
    <t>SORUNUN YÜZDELİK DEĞERİ</t>
  </si>
  <si>
    <t>BÜTÜNLEME SINAVI NOT DAĞILIM ÇİZELGESİ</t>
  </si>
  <si>
    <t>BÜTÜNLEME SINAV NOTLARININ YÜZDELİK GÖSTERİMİ</t>
  </si>
  <si>
    <t>BÜTÜNLEME SINAV NOTLARI ÖĞRENCİ SAYISI BAZINDA GÖSTERİMİ</t>
  </si>
  <si>
    <t>BÜTÜNLEME SINAVI SINIF BAŞARISININ YÜZDELİK GÖSTERİMİ</t>
  </si>
  <si>
    <t>ÖĞRETİM ELEMANI</t>
  </si>
  <si>
    <r>
      <rPr>
        <b/>
        <sz val="10"/>
        <rFont val="Arial Tur"/>
        <charset val="162"/>
      </rPr>
      <t>1)</t>
    </r>
    <r>
      <rPr>
        <sz val="10"/>
        <rFont val="Arial Tur"/>
        <charset val="162"/>
      </rPr>
      <t xml:space="preserve"> Bu Excel belgesi </t>
    </r>
    <r>
      <rPr>
        <b/>
        <u/>
        <sz val="10"/>
        <rFont val="Arial Tur"/>
        <charset val="162"/>
      </rPr>
      <t>bir ders için sadece bir sınıfta</t>
    </r>
    <r>
      <rPr>
        <sz val="10"/>
        <rFont val="Arial Tur"/>
        <charset val="162"/>
      </rPr>
      <t xml:space="preserve"> kullanılmak üzere hazırlanmıştır. Bu Excel belgesini </t>
    </r>
    <r>
      <rPr>
        <u/>
        <sz val="10"/>
        <rFont val="Arial Tur"/>
        <charset val="162"/>
      </rPr>
      <t>her bir ders için çoğaltmanız gerekmektedir.</t>
    </r>
    <r>
      <rPr>
        <sz val="10"/>
        <rFont val="Arial Tur"/>
        <charset val="162"/>
      </rPr>
      <t xml:space="preserve"> 
</t>
    </r>
    <r>
      <rPr>
        <b/>
        <sz val="10"/>
        <rFont val="Arial Tur"/>
        <charset val="162"/>
      </rPr>
      <t xml:space="preserve">2) </t>
    </r>
    <r>
      <rPr>
        <sz val="10"/>
        <rFont val="Arial Tur"/>
        <charset val="162"/>
      </rPr>
      <t>Öncelikle doldurulması gereken alanlar</t>
    </r>
    <r>
      <rPr>
        <b/>
        <u/>
        <sz val="10"/>
        <rFont val="Arial Tur"/>
        <charset val="162"/>
      </rPr>
      <t xml:space="preserve"> Kişisel bilgiler, Sınıf Listesi, Not Baremi ve Sınav tarihleri</t>
    </r>
    <r>
      <rPr>
        <sz val="10"/>
        <rFont val="Arial Tur"/>
        <charset val="162"/>
      </rPr>
      <t xml:space="preserve"> alanlarıdır. Bu alanlar doldurulduktan sonra gerekli bilgiler  otomatik olarak gelecektir. 
</t>
    </r>
    <r>
      <rPr>
        <b/>
        <sz val="10"/>
        <rFont val="Arial Tur"/>
        <charset val="162"/>
      </rPr>
      <t>3) S</t>
    </r>
    <r>
      <rPr>
        <sz val="10"/>
        <rFont val="Arial Tur"/>
        <charset val="162"/>
      </rPr>
      <t>ınavlar bölümünde ise öğrencilerin sorulardan kaç puan aldıkları girilecektir. Her sınav sayfasının altında ise değerler yer almaktadır. Dönem sonu ortalaması ise en son kısımda yer almaktadır.</t>
    </r>
  </si>
  <si>
    <t>ÖÇ x</t>
  </si>
  <si>
    <t>Vize</t>
  </si>
  <si>
    <t>Final</t>
  </si>
  <si>
    <t>Bütünleme</t>
  </si>
  <si>
    <t>SORUNUN KONUSU
(Ders Öğrenme Çıktıları)
ÖÇ1: Algoritma kavramını kendi ifadeleri ile açıklar ve algoritma geliştirme sürecinde izlenen aşamaları özetler.
ÖÇ2: Farklı problem durumlarında kullanılmak üzere akış diyagramları geliştirir ve programlama ortamlarına rehber olması amacıyla algoritmalar tasarlar.
ÖÇ3: Akış diyagramları analiz ederek olası hataları tespit eder, bu hataları düzeltme yollarını geliştirir.
ÖÇ4: Kodlar yazarak programlar geliştirmek üzere gerekli dijital ortamın hangi bileşenlerden oluştuğunu açıklar ve bu doğrultuda gerekli dijital ortamı bilgisayar üzerinde hazırlar.
ÖÇ5: Programlama dillerinde kullanılan temel kodların ne işlem yaptığını tanımlar.
ÖÇ6: Karşılaştığı problemleri çözmek için programlama dillerini kullanarak programlar yazar.
ÖÇ7: Bir problemi çözmek için programlar geliştirir, geliştirdiği programları analiz ederek daha kısa yollarla aynı işlemi yapan programları tasarlar.
ÖÇ8: Geliştirdiği programların hangi işlemi yerine getirdiğini kendi ifadeleri ile tanımlar.</t>
  </si>
  <si>
    <t>SORUNUN KONUSU
(Ders Öğrenme Çıktıları)
1 Bir problemi analiz edip program akış diyagramını kurar.
2 Akış diyagramına göre işlem adımlarını açıklar.
3 Programlamanın temel kavramlarını bilir.
4 Programlamada döngülerinin çalışmasını kavrar
5 Programlamada karar kontrol döngü deyimlerini kavrar
6 Programlamada dizileri çalışmasını kavrar
7 Programlamada fonksiyon kullanımının önemini kavrar
8 Bir problem için planlanan algoritmayı koda dönüştürebilir.</t>
  </si>
  <si>
    <t>Başa Dön</t>
  </si>
  <si>
    <t>Vize Sınavı</t>
  </si>
  <si>
    <t>Final Sınavı</t>
  </si>
  <si>
    <t>Bütünleme Sınavı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</si>
</sst>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5" x14ac:knownFonts="1">
    <font>
      <sz val="10"/>
      <name val="Arial Tur"/>
      <charset val="162"/>
    </font>
    <font>
      <sz val="8"/>
      <name val="Arial"/>
      <family val="2"/>
      <charset val="162"/>
    </font>
    <font>
      <sz val="8"/>
      <name val="Arial Tur"/>
      <charset val="162"/>
    </font>
    <font>
      <b/>
      <sz val="10"/>
      <name val="Arial Tur"/>
      <charset val="162"/>
    </font>
    <font>
      <b/>
      <i/>
      <sz val="8"/>
      <color indexed="63"/>
      <name val="Arial"/>
      <family val="2"/>
      <charset val="162"/>
    </font>
    <font>
      <b/>
      <sz val="11"/>
      <name val="Arial Tur"/>
      <charset val="162"/>
    </font>
    <font>
      <b/>
      <sz val="9"/>
      <name val="Arial Tur"/>
      <charset val="162"/>
    </font>
    <font>
      <b/>
      <sz val="8"/>
      <name val="Arial Tur"/>
      <charset val="162"/>
    </font>
    <font>
      <b/>
      <sz val="12"/>
      <name val="Arial Tur"/>
      <charset val="162"/>
    </font>
    <font>
      <sz val="24"/>
      <name val="Arial Tur"/>
      <charset val="162"/>
    </font>
    <font>
      <sz val="10"/>
      <color indexed="18"/>
      <name val="Arial Tur"/>
      <charset val="162"/>
    </font>
    <font>
      <b/>
      <sz val="10"/>
      <color indexed="8"/>
      <name val="Arial Tur"/>
      <charset val="162"/>
    </font>
    <font>
      <sz val="10"/>
      <color indexed="63"/>
      <name val="Arial Tur"/>
      <charset val="162"/>
    </font>
    <font>
      <b/>
      <sz val="10"/>
      <color indexed="63"/>
      <name val="Arial Tur"/>
      <charset val="162"/>
    </font>
    <font>
      <u/>
      <sz val="10"/>
      <color indexed="12"/>
      <name val="Arial Tur"/>
      <charset val="162"/>
    </font>
    <font>
      <b/>
      <sz val="8"/>
      <color indexed="63"/>
      <name val="Arial"/>
      <family val="2"/>
      <charset val="162"/>
    </font>
    <font>
      <b/>
      <sz val="8"/>
      <name val="Arial"/>
      <family val="2"/>
      <charset val="162"/>
    </font>
    <font>
      <sz val="10"/>
      <name val="Arial Tur"/>
      <charset val="162"/>
    </font>
    <font>
      <b/>
      <i/>
      <sz val="12"/>
      <name val="Arial Tur"/>
      <charset val="162"/>
    </font>
    <font>
      <b/>
      <i/>
      <sz val="14"/>
      <color indexed="10"/>
      <name val="Arial Tur"/>
      <charset val="162"/>
    </font>
    <font>
      <sz val="10"/>
      <color indexed="63"/>
      <name val="Arial"/>
      <family val="2"/>
      <charset val="162"/>
    </font>
    <font>
      <sz val="10"/>
      <name val="Arial"/>
      <family val="2"/>
      <charset val="162"/>
    </font>
    <font>
      <sz val="12"/>
      <name val="Arial Tur"/>
      <charset val="162"/>
    </font>
    <font>
      <sz val="10"/>
      <color indexed="8"/>
      <name val="Arial Tur"/>
      <charset val="162"/>
    </font>
    <font>
      <b/>
      <u/>
      <sz val="14"/>
      <color indexed="8"/>
      <name val="Arial Tur"/>
      <charset val="162"/>
    </font>
    <font>
      <b/>
      <sz val="8"/>
      <color indexed="8"/>
      <name val="Arial Tur"/>
      <charset val="162"/>
    </font>
    <font>
      <b/>
      <sz val="8"/>
      <color indexed="8"/>
      <name val="Arial"/>
      <family val="2"/>
      <charset val="162"/>
    </font>
    <font>
      <b/>
      <i/>
      <sz val="8"/>
      <color indexed="8"/>
      <name val="Arial"/>
      <family val="2"/>
      <charset val="162"/>
    </font>
    <font>
      <sz val="8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name val="Arial Tur"/>
      <charset val="162"/>
    </font>
    <font>
      <sz val="10"/>
      <name val="Arial Tur"/>
      <charset val="162"/>
    </font>
    <font>
      <b/>
      <sz val="18"/>
      <color indexed="8"/>
      <name val="Arial Tur"/>
      <charset val="162"/>
    </font>
    <font>
      <b/>
      <sz val="18"/>
      <name val="Arial Tur"/>
      <charset val="162"/>
    </font>
    <font>
      <b/>
      <sz val="10"/>
      <name val="Arial"/>
      <family val="2"/>
      <charset val="162"/>
    </font>
    <font>
      <sz val="20"/>
      <color indexed="8"/>
      <name val="Arial Tur"/>
      <charset val="162"/>
    </font>
    <font>
      <b/>
      <sz val="9"/>
      <color indexed="8"/>
      <name val="Arial Tur"/>
      <charset val="162"/>
    </font>
    <font>
      <b/>
      <sz val="9"/>
      <color indexed="8"/>
      <name val="Arial"/>
      <family val="2"/>
      <charset val="162"/>
    </font>
    <font>
      <sz val="9"/>
      <color indexed="8"/>
      <name val="Arial Tur"/>
      <charset val="162"/>
    </font>
    <font>
      <b/>
      <sz val="12"/>
      <color indexed="8"/>
      <name val="Arial Tur"/>
      <charset val="162"/>
    </font>
    <font>
      <b/>
      <sz val="12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8"/>
      <color indexed="8"/>
      <name val="Arial Tur"/>
      <charset val="162"/>
    </font>
    <font>
      <b/>
      <u/>
      <sz val="12"/>
      <color indexed="8"/>
      <name val="Arial Tur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9"/>
      <name val="Arial Tur"/>
      <charset val="162"/>
    </font>
    <font>
      <b/>
      <sz val="14"/>
      <color indexed="9"/>
      <name val="Arial Tur"/>
      <charset val="162"/>
    </font>
    <font>
      <sz val="10"/>
      <color indexed="9"/>
      <name val="Arial Tur"/>
      <charset val="162"/>
    </font>
    <font>
      <b/>
      <sz val="24"/>
      <color indexed="9"/>
      <name val="Arial Tur"/>
      <charset val="162"/>
    </font>
    <font>
      <sz val="24"/>
      <color indexed="9"/>
      <name val="Arial Tur"/>
      <charset val="162"/>
    </font>
    <font>
      <b/>
      <sz val="8"/>
      <name val="Arial Tur"/>
      <family val="2"/>
      <charset val="162"/>
    </font>
    <font>
      <b/>
      <sz val="7"/>
      <color indexed="8"/>
      <name val="Arial Tur"/>
      <charset val="162"/>
    </font>
    <font>
      <b/>
      <sz val="7"/>
      <color indexed="8"/>
      <name val="Arial"/>
      <family val="2"/>
      <charset val="162"/>
    </font>
    <font>
      <u/>
      <sz val="10"/>
      <name val="Arial Tur"/>
      <charset val="162"/>
    </font>
    <font>
      <b/>
      <u/>
      <sz val="10"/>
      <name val="Arial Tur"/>
      <charset val="162"/>
    </font>
    <font>
      <sz val="8"/>
      <color rgb="FF000000"/>
      <name val="Arial"/>
      <family val="2"/>
      <charset val="162"/>
    </font>
    <font>
      <sz val="8"/>
      <color theme="0"/>
      <name val="Arial"/>
      <family val="2"/>
      <charset val="162"/>
    </font>
    <font>
      <sz val="8"/>
      <color theme="0"/>
      <name val="Arial Tur"/>
      <charset val="162"/>
    </font>
    <font>
      <sz val="16"/>
      <color theme="0"/>
      <name val="Arial Tur"/>
      <charset val="162"/>
    </font>
    <font>
      <sz val="10"/>
      <color theme="0"/>
      <name val="Arial Tur"/>
      <charset val="162"/>
    </font>
    <font>
      <sz val="10"/>
      <color theme="3" tint="-0.249977111117893"/>
      <name val="Arial Tur"/>
      <charset val="162"/>
    </font>
    <font>
      <b/>
      <u/>
      <sz val="12"/>
      <name val="Arial Tur"/>
      <charset val="162"/>
    </font>
    <font>
      <sz val="10"/>
      <color theme="1"/>
      <name val="Calibri"/>
      <family val="2"/>
      <scheme val="minor"/>
    </font>
    <font>
      <b/>
      <u/>
      <sz val="16"/>
      <color indexed="12"/>
      <name val="Arial Tur"/>
      <charset val="16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 style="thin">
        <color indexed="16"/>
      </right>
      <top/>
      <bottom/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theme="5"/>
      </right>
      <top/>
      <bottom/>
      <diagonal/>
    </border>
    <border>
      <left/>
      <right/>
      <top/>
      <bottom style="double">
        <color theme="5"/>
      </bottom>
      <diagonal/>
    </border>
    <border>
      <left/>
      <right style="double">
        <color theme="5"/>
      </right>
      <top/>
      <bottom style="double">
        <color theme="5"/>
      </bottom>
      <diagonal/>
    </border>
    <border>
      <left style="double">
        <color theme="5"/>
      </left>
      <right/>
      <top style="double">
        <color theme="5"/>
      </top>
      <bottom/>
      <diagonal/>
    </border>
    <border>
      <left/>
      <right/>
      <top style="double">
        <color theme="5"/>
      </top>
      <bottom/>
      <diagonal/>
    </border>
    <border>
      <left/>
      <right style="double">
        <color theme="5"/>
      </right>
      <top style="double">
        <color theme="5"/>
      </top>
      <bottom/>
      <diagonal/>
    </border>
    <border>
      <left style="double">
        <color theme="5"/>
      </left>
      <right/>
      <top/>
      <bottom/>
      <diagonal/>
    </border>
    <border>
      <left style="double">
        <color theme="5"/>
      </left>
      <right/>
      <top/>
      <bottom style="double">
        <color theme="5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92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0" fillId="3" borderId="0" xfId="0" applyFill="1"/>
    <xf numFmtId="0" fontId="8" fillId="3" borderId="0" xfId="0" applyFont="1" applyFill="1" applyAlignment="1">
      <alignment horizontal="center" vertical="center" wrapText="1"/>
    </xf>
    <xf numFmtId="0" fontId="0" fillId="2" borderId="0" xfId="0" applyFill="1"/>
    <xf numFmtId="1" fontId="27" fillId="2" borderId="1" xfId="0" applyNumberFormat="1" applyFont="1" applyFill="1" applyBorder="1" applyAlignment="1">
      <alignment horizontal="center" vertical="center" wrapText="1"/>
    </xf>
    <xf numFmtId="2" fontId="27" fillId="2" borderId="1" xfId="0" applyNumberFormat="1" applyFont="1" applyFill="1" applyBorder="1" applyAlignment="1">
      <alignment horizontal="center" vertical="center" wrapText="1"/>
    </xf>
    <xf numFmtId="2" fontId="26" fillId="2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0" fontId="3" fillId="2" borderId="0" xfId="0" applyFont="1" applyFill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2" fillId="2" borderId="0" xfId="0" applyFont="1" applyFill="1"/>
    <xf numFmtId="0" fontId="7" fillId="2" borderId="0" xfId="0" applyFont="1" applyFill="1" applyAlignment="1">
      <alignment horizontal="center" vertical="center" wrapText="1"/>
    </xf>
    <xf numFmtId="1" fontId="29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textRotation="90"/>
    </xf>
    <xf numFmtId="0" fontId="25" fillId="4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textRotation="90" wrapText="1"/>
    </xf>
    <xf numFmtId="0" fontId="15" fillId="5" borderId="1" xfId="0" applyFont="1" applyFill="1" applyBorder="1" applyAlignment="1">
      <alignment horizontal="center" vertical="center" wrapText="1" shrinkToFit="1"/>
    </xf>
    <xf numFmtId="1" fontId="29" fillId="5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0" xfId="0" applyFill="1" applyAlignment="1">
      <alignment horizontal="center" vertical="center" textRotation="90" wrapText="1" shrinkToFit="1"/>
    </xf>
    <xf numFmtId="0" fontId="0" fillId="3" borderId="0" xfId="0" applyFill="1" applyAlignment="1">
      <alignment vertical="center" wrapText="1"/>
    </xf>
    <xf numFmtId="0" fontId="19" fillId="2" borderId="0" xfId="1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 shrinkToFit="1"/>
    </xf>
    <xf numFmtId="0" fontId="15" fillId="8" borderId="1" xfId="0" applyFont="1" applyFill="1" applyBorder="1" applyAlignment="1">
      <alignment horizontal="center" vertical="center" textRotation="90" wrapText="1" shrinkToFit="1"/>
    </xf>
    <xf numFmtId="0" fontId="28" fillId="8" borderId="1" xfId="0" applyFont="1" applyFill="1" applyBorder="1" applyAlignment="1">
      <alignment horizontal="center" vertical="center" shrinkToFit="1"/>
    </xf>
    <xf numFmtId="0" fontId="26" fillId="8" borderId="1" xfId="0" applyFont="1" applyFill="1" applyBorder="1" applyAlignment="1">
      <alignment horizontal="center" vertical="center" shrinkToFit="1"/>
    </xf>
    <xf numFmtId="0" fontId="23" fillId="2" borderId="0" xfId="0" applyFont="1" applyFill="1"/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shrinkToFit="1"/>
    </xf>
    <xf numFmtId="1" fontId="41" fillId="0" borderId="1" xfId="0" applyNumberFormat="1" applyFont="1" applyBorder="1" applyAlignment="1">
      <alignment horizontal="center" vertical="center" shrinkToFit="1"/>
    </xf>
    <xf numFmtId="2" fontId="29" fillId="0" borderId="1" xfId="0" applyNumberFormat="1" applyFont="1" applyBorder="1" applyAlignment="1">
      <alignment horizontal="center" vertical="center" shrinkToFit="1"/>
    </xf>
    <xf numFmtId="1" fontId="29" fillId="0" borderId="1" xfId="0" applyNumberFormat="1" applyFont="1" applyBorder="1" applyAlignment="1">
      <alignment horizontal="center" vertical="center" shrinkToFit="1"/>
    </xf>
    <xf numFmtId="1" fontId="26" fillId="4" borderId="4" xfId="0" applyNumberFormat="1" applyFont="1" applyFill="1" applyBorder="1" applyAlignment="1">
      <alignment horizontal="center" vertical="center" wrapText="1" shrinkToFit="1"/>
    </xf>
    <xf numFmtId="0" fontId="16" fillId="2" borderId="0" xfId="0" applyFont="1" applyFill="1" applyAlignment="1">
      <alignment wrapText="1"/>
    </xf>
    <xf numFmtId="2" fontId="26" fillId="2" borderId="1" xfId="0" applyNumberFormat="1" applyFont="1" applyFill="1" applyBorder="1" applyAlignment="1">
      <alignment horizontal="center" textRotation="90" wrapText="1"/>
    </xf>
    <xf numFmtId="1" fontId="26" fillId="2" borderId="1" xfId="0" applyNumberFormat="1" applyFont="1" applyFill="1" applyBorder="1" applyAlignment="1">
      <alignment horizontal="center" textRotation="90" wrapText="1"/>
    </xf>
    <xf numFmtId="2" fontId="26" fillId="2" borderId="3" xfId="0" applyNumberFormat="1" applyFont="1" applyFill="1" applyBorder="1" applyAlignment="1">
      <alignment horizontal="center" textRotation="90" wrapText="1"/>
    </xf>
    <xf numFmtId="2" fontId="26" fillId="2" borderId="5" xfId="0" applyNumberFormat="1" applyFont="1" applyFill="1" applyBorder="1" applyAlignment="1">
      <alignment horizontal="center" textRotation="90" wrapText="1"/>
    </xf>
    <xf numFmtId="1" fontId="26" fillId="2" borderId="5" xfId="0" applyNumberFormat="1" applyFont="1" applyFill="1" applyBorder="1" applyAlignment="1">
      <alignment horizontal="center" textRotation="90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textRotation="90" wrapText="1"/>
    </xf>
    <xf numFmtId="0" fontId="1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textRotation="90" wrapText="1"/>
    </xf>
    <xf numFmtId="0" fontId="1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wrapText="1"/>
    </xf>
    <xf numFmtId="0" fontId="1" fillId="2" borderId="0" xfId="0" applyFont="1" applyFill="1" applyAlignment="1">
      <alignment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wrapText="1"/>
    </xf>
    <xf numFmtId="2" fontId="1" fillId="2" borderId="7" xfId="0" applyNumberFormat="1" applyFont="1" applyFill="1" applyBorder="1" applyAlignment="1">
      <alignment horizontal="center" wrapText="1"/>
    </xf>
    <xf numFmtId="2" fontId="16" fillId="2" borderId="0" xfId="0" applyNumberFormat="1" applyFont="1" applyFill="1" applyAlignment="1">
      <alignment wrapText="1"/>
    </xf>
    <xf numFmtId="0" fontId="16" fillId="2" borderId="0" xfId="0" applyFont="1" applyFill="1" applyAlignment="1">
      <alignment horizontal="right" vertical="center" wrapText="1"/>
    </xf>
    <xf numFmtId="2" fontId="16" fillId="2" borderId="0" xfId="0" applyNumberFormat="1" applyFont="1" applyFill="1" applyAlignment="1">
      <alignment horizontal="right" wrapText="1"/>
    </xf>
    <xf numFmtId="0" fontId="1" fillId="2" borderId="8" xfId="0" applyFont="1" applyFill="1" applyBorder="1" applyAlignment="1">
      <alignment horizontal="right" wrapText="1"/>
    </xf>
    <xf numFmtId="0" fontId="0" fillId="2" borderId="0" xfId="0" applyFill="1" applyAlignment="1">
      <alignment wrapText="1"/>
    </xf>
    <xf numFmtId="0" fontId="48" fillId="2" borderId="0" xfId="0" applyFont="1" applyFill="1"/>
    <xf numFmtId="0" fontId="48" fillId="2" borderId="10" xfId="0" applyFont="1" applyFill="1" applyBorder="1"/>
    <xf numFmtId="0" fontId="48" fillId="2" borderId="11" xfId="0" applyFont="1" applyFill="1" applyBorder="1"/>
    <xf numFmtId="0" fontId="48" fillId="2" borderId="12" xfId="0" applyFont="1" applyFill="1" applyBorder="1"/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35" fillId="2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3" fillId="2" borderId="17" xfId="1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/>
    <xf numFmtId="0" fontId="0" fillId="2" borderId="16" xfId="0" applyFill="1" applyBorder="1" applyAlignment="1">
      <alignment horizontal="center" vertical="center"/>
    </xf>
    <xf numFmtId="0" fontId="43" fillId="2" borderId="0" xfId="1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/>
    <xf numFmtId="0" fontId="7" fillId="3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22" fillId="2" borderId="13" xfId="0" applyFont="1" applyFill="1" applyBorder="1"/>
    <xf numFmtId="0" fontId="22" fillId="2" borderId="0" xfId="0" applyFont="1" applyFill="1"/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15" xfId="0" applyFill="1" applyBorder="1"/>
    <xf numFmtId="0" fontId="0" fillId="2" borderId="10" xfId="0" applyFill="1" applyBorder="1"/>
    <xf numFmtId="0" fontId="0" fillId="3" borderId="1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11" fillId="2" borderId="1" xfId="0" applyFont="1" applyFill="1" applyBorder="1" applyAlignment="1">
      <alignment vertical="center"/>
    </xf>
    <xf numFmtId="2" fontId="25" fillId="4" borderId="4" xfId="0" applyNumberFormat="1" applyFont="1" applyFill="1" applyBorder="1" applyAlignment="1">
      <alignment horizontal="center" vertical="center"/>
    </xf>
    <xf numFmtId="2" fontId="25" fillId="4" borderId="1" xfId="0" applyNumberFormat="1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right" vertical="center"/>
    </xf>
    <xf numFmtId="0" fontId="42" fillId="2" borderId="9" xfId="0" applyFont="1" applyFill="1" applyBorder="1" applyAlignment="1">
      <alignment horizontal="center" vertical="center"/>
    </xf>
    <xf numFmtId="2" fontId="42" fillId="2" borderId="8" xfId="0" applyNumberFormat="1" applyFont="1" applyFill="1" applyBorder="1" applyAlignment="1">
      <alignment horizontal="right" vertical="center"/>
    </xf>
    <xf numFmtId="2" fontId="42" fillId="2" borderId="9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horizontal="right" vertical="center" wrapText="1"/>
    </xf>
    <xf numFmtId="0" fontId="45" fillId="2" borderId="0" xfId="0" applyFont="1" applyFill="1" applyAlignment="1">
      <alignment horizontal="center" vertical="center" textRotation="90" wrapText="1"/>
    </xf>
    <xf numFmtId="0" fontId="23" fillId="0" borderId="0" xfId="0" applyFont="1" applyAlignment="1">
      <alignment vertical="center"/>
    </xf>
    <xf numFmtId="0" fontId="23" fillId="0" borderId="1" xfId="0" applyFont="1" applyBorder="1" applyAlignment="1" applyProtection="1">
      <alignment horizontal="center" vertical="center" shrinkToFit="1"/>
      <protection locked="0"/>
    </xf>
    <xf numFmtId="0" fontId="23" fillId="0" borderId="4" xfId="0" applyFont="1" applyBorder="1" applyAlignment="1" applyProtection="1">
      <alignment horizontal="center" vertical="center" shrinkToFit="1"/>
      <protection locked="0"/>
    </xf>
    <xf numFmtId="0" fontId="28" fillId="9" borderId="1" xfId="0" applyFont="1" applyFill="1" applyBorder="1" applyAlignment="1" applyProtection="1">
      <alignment horizontal="center" vertical="center" shrinkToFit="1"/>
      <protection locked="0"/>
    </xf>
    <xf numFmtId="0" fontId="1" fillId="6" borderId="1" xfId="0" applyFont="1" applyFill="1" applyBorder="1" applyAlignment="1" applyProtection="1">
      <alignment horizontal="center" textRotation="90" shrinkToFit="1"/>
      <protection locked="0"/>
    </xf>
    <xf numFmtId="14" fontId="2" fillId="6" borderId="1" xfId="0" applyNumberFormat="1" applyFont="1" applyFill="1" applyBorder="1" applyAlignment="1" applyProtection="1">
      <alignment horizontal="center" textRotation="90" shrinkToFi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51" fillId="13" borderId="7" xfId="0" applyFont="1" applyFill="1" applyBorder="1" applyAlignment="1" applyProtection="1">
      <alignment horizontal="center" vertical="center" wrapText="1" shrinkToFit="1"/>
      <protection locked="0"/>
    </xf>
    <xf numFmtId="0" fontId="56" fillId="14" borderId="7" xfId="0" applyFont="1" applyFill="1" applyBorder="1" applyAlignment="1" applyProtection="1">
      <alignment horizontal="center" vertical="center" shrinkToFi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52" fillId="4" borderId="4" xfId="0" applyFont="1" applyFill="1" applyBorder="1" applyAlignment="1">
      <alignment horizontal="center" vertical="center" wrapText="1" shrinkToFit="1"/>
    </xf>
    <xf numFmtId="2" fontId="53" fillId="4" borderId="4" xfId="0" applyNumberFormat="1" applyFont="1" applyFill="1" applyBorder="1" applyAlignment="1">
      <alignment horizontal="center" vertical="center" wrapText="1" shrinkToFit="1"/>
    </xf>
    <xf numFmtId="1" fontId="53" fillId="4" borderId="1" xfId="0" applyNumberFormat="1" applyFont="1" applyFill="1" applyBorder="1" applyAlignment="1">
      <alignment horizontal="center" vertical="center" wrapText="1" shrinkToFit="1"/>
    </xf>
    <xf numFmtId="49" fontId="57" fillId="15" borderId="0" xfId="0" applyNumberFormat="1" applyFont="1" applyFill="1" applyAlignment="1">
      <alignment horizontal="center" vertical="center" wrapText="1"/>
    </xf>
    <xf numFmtId="0" fontId="57" fillId="15" borderId="0" xfId="0" applyFont="1" applyFill="1" applyAlignment="1">
      <alignment horizontal="right" vertical="center" wrapText="1"/>
    </xf>
    <xf numFmtId="0" fontId="58" fillId="15" borderId="0" xfId="0" applyFont="1" applyFill="1" applyAlignment="1">
      <alignment horizontal="right" vertical="center"/>
    </xf>
    <xf numFmtId="0" fontId="58" fillId="15" borderId="0" xfId="0" applyFont="1" applyFill="1" applyAlignment="1">
      <alignment horizontal="center" vertical="center"/>
    </xf>
    <xf numFmtId="2" fontId="58" fillId="15" borderId="0" xfId="0" applyNumberFormat="1" applyFont="1" applyFill="1" applyAlignment="1">
      <alignment horizontal="right" vertical="center"/>
    </xf>
    <xf numFmtId="2" fontId="58" fillId="15" borderId="0" xfId="0" applyNumberFormat="1" applyFont="1" applyFill="1" applyAlignment="1">
      <alignment horizontal="center" vertical="center"/>
    </xf>
    <xf numFmtId="0" fontId="56" fillId="16" borderId="7" xfId="0" applyFont="1" applyFill="1" applyBorder="1" applyAlignment="1" applyProtection="1">
      <alignment horizontal="center" vertical="center" shrinkToFit="1"/>
      <protection locked="0"/>
    </xf>
    <xf numFmtId="0" fontId="28" fillId="17" borderId="1" xfId="0" applyFont="1" applyFill="1" applyBorder="1" applyAlignment="1" applyProtection="1">
      <alignment horizontal="center" vertical="center" shrinkToFit="1"/>
      <protection locked="0"/>
    </xf>
    <xf numFmtId="0" fontId="59" fillId="15" borderId="0" xfId="0" applyFont="1" applyFill="1"/>
    <xf numFmtId="0" fontId="60" fillId="15" borderId="0" xfId="0" applyFont="1" applyFill="1"/>
    <xf numFmtId="0" fontId="0" fillId="3" borderId="11" xfId="0" applyFill="1" applyBorder="1"/>
    <xf numFmtId="0" fontId="0" fillId="3" borderId="13" xfId="0" applyFill="1" applyBorder="1"/>
    <xf numFmtId="0" fontId="0" fillId="2" borderId="13" xfId="0" applyFill="1" applyBorder="1"/>
    <xf numFmtId="0" fontId="3" fillId="3" borderId="10" xfId="0" applyFont="1" applyFill="1" applyBorder="1"/>
    <xf numFmtId="0" fontId="1" fillId="0" borderId="7" xfId="0" applyFont="1" applyBorder="1" applyAlignment="1">
      <alignment horizontal="center" vertical="center" wrapText="1"/>
    </xf>
    <xf numFmtId="1" fontId="53" fillId="4" borderId="3" xfId="0" applyNumberFormat="1" applyFont="1" applyFill="1" applyBorder="1" applyAlignment="1">
      <alignment horizontal="center" vertical="center" wrapText="1" shrinkToFit="1"/>
    </xf>
    <xf numFmtId="2" fontId="25" fillId="4" borderId="5" xfId="0" applyNumberFormat="1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 textRotation="90"/>
    </xf>
    <xf numFmtId="0" fontId="28" fillId="17" borderId="4" xfId="0" applyFont="1" applyFill="1" applyBorder="1" applyAlignment="1" applyProtection="1">
      <alignment horizontal="center" vertical="center" shrinkToFit="1"/>
      <protection locked="0"/>
    </xf>
    <xf numFmtId="0" fontId="28" fillId="9" borderId="4" xfId="0" applyFont="1" applyFill="1" applyBorder="1" applyAlignment="1" applyProtection="1">
      <alignment horizontal="center" vertical="center" shrinkToFit="1"/>
      <protection locked="0"/>
    </xf>
    <xf numFmtId="0" fontId="26" fillId="4" borderId="4" xfId="0" applyFont="1" applyFill="1" applyBorder="1" applyAlignment="1">
      <alignment horizontal="center" vertical="center" textRotation="90" wrapText="1"/>
    </xf>
    <xf numFmtId="2" fontId="26" fillId="2" borderId="4" xfId="0" applyNumberFormat="1" applyFont="1" applyFill="1" applyBorder="1" applyAlignment="1">
      <alignment horizontal="center" textRotation="90" wrapText="1"/>
    </xf>
    <xf numFmtId="1" fontId="26" fillId="2" borderId="4" xfId="0" applyNumberFormat="1" applyFont="1" applyFill="1" applyBorder="1" applyAlignment="1">
      <alignment horizontal="center" textRotation="90" wrapText="1"/>
    </xf>
    <xf numFmtId="2" fontId="26" fillId="2" borderId="21" xfId="0" applyNumberFormat="1" applyFont="1" applyFill="1" applyBorder="1" applyAlignment="1">
      <alignment horizontal="center" textRotation="90" wrapText="1"/>
    </xf>
    <xf numFmtId="2" fontId="26" fillId="2" borderId="22" xfId="0" applyNumberFormat="1" applyFont="1" applyFill="1" applyBorder="1" applyAlignment="1">
      <alignment horizontal="center" textRotation="90" wrapText="1"/>
    </xf>
    <xf numFmtId="1" fontId="26" fillId="2" borderId="22" xfId="0" applyNumberFormat="1" applyFont="1" applyFill="1" applyBorder="1" applyAlignment="1">
      <alignment horizontal="center" textRotation="90" wrapText="1"/>
    </xf>
    <xf numFmtId="1" fontId="29" fillId="5" borderId="24" xfId="0" applyNumberFormat="1" applyFont="1" applyFill="1" applyBorder="1" applyAlignment="1">
      <alignment horizontal="center" vertical="center" wrapText="1"/>
    </xf>
    <xf numFmtId="1" fontId="29" fillId="4" borderId="24" xfId="0" applyNumberFormat="1" applyFont="1" applyFill="1" applyBorder="1" applyAlignment="1">
      <alignment horizontal="center" vertical="center" wrapText="1"/>
    </xf>
    <xf numFmtId="1" fontId="27" fillId="2" borderId="24" xfId="0" applyNumberFormat="1" applyFont="1" applyFill="1" applyBorder="1" applyAlignment="1">
      <alignment horizontal="center" vertical="center" wrapText="1"/>
    </xf>
    <xf numFmtId="2" fontId="26" fillId="2" borderId="24" xfId="0" applyNumberFormat="1" applyFont="1" applyFill="1" applyBorder="1" applyAlignment="1">
      <alignment horizontal="center" vertical="center" wrapText="1"/>
    </xf>
    <xf numFmtId="2" fontId="27" fillId="2" borderId="24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 shrinkToFit="1"/>
    </xf>
    <xf numFmtId="1" fontId="29" fillId="5" borderId="7" xfId="0" applyNumberFormat="1" applyFont="1" applyFill="1" applyBorder="1" applyAlignment="1">
      <alignment horizontal="center" vertical="center" wrapText="1"/>
    </xf>
    <xf numFmtId="1" fontId="29" fillId="4" borderId="7" xfId="0" applyNumberFormat="1" applyFont="1" applyFill="1" applyBorder="1" applyAlignment="1">
      <alignment horizontal="center" vertical="center" wrapText="1"/>
    </xf>
    <xf numFmtId="2" fontId="26" fillId="2" borderId="7" xfId="0" applyNumberFormat="1" applyFont="1" applyFill="1" applyBorder="1" applyAlignment="1">
      <alignment horizontal="center" vertical="center" wrapText="1"/>
    </xf>
    <xf numFmtId="0" fontId="0" fillId="2" borderId="7" xfId="0" applyFill="1" applyBorder="1"/>
    <xf numFmtId="0" fontId="1" fillId="2" borderId="25" xfId="0" applyFont="1" applyFill="1" applyBorder="1" applyAlignment="1">
      <alignment horizontal="center" vertical="center" wrapText="1"/>
    </xf>
    <xf numFmtId="0" fontId="0" fillId="2" borderId="26" xfId="0" applyFill="1" applyBorder="1"/>
    <xf numFmtId="0" fontId="15" fillId="5" borderId="26" xfId="0" applyFont="1" applyFill="1" applyBorder="1" applyAlignment="1">
      <alignment horizontal="center" vertical="center" wrapText="1" shrinkToFit="1"/>
    </xf>
    <xf numFmtId="0" fontId="0" fillId="19" borderId="0" xfId="0" applyFill="1"/>
    <xf numFmtId="0" fontId="0" fillId="19" borderId="59" xfId="0" applyFill="1" applyBorder="1"/>
    <xf numFmtId="0" fontId="0" fillId="19" borderId="60" xfId="0" applyFill="1" applyBorder="1"/>
    <xf numFmtId="0" fontId="0" fillId="19" borderId="61" xfId="0" applyFill="1" applyBorder="1"/>
    <xf numFmtId="0" fontId="0" fillId="15" borderId="0" xfId="0" applyFill="1"/>
    <xf numFmtId="0" fontId="0" fillId="2" borderId="28" xfId="0" applyFill="1" applyBorder="1"/>
    <xf numFmtId="49" fontId="1" fillId="20" borderId="7" xfId="0" applyNumberFormat="1" applyFont="1" applyFill="1" applyBorder="1" applyAlignment="1">
      <alignment horizontal="center" vertical="center" wrapText="1"/>
    </xf>
    <xf numFmtId="0" fontId="1" fillId="20" borderId="8" xfId="0" applyFont="1" applyFill="1" applyBorder="1" applyAlignment="1">
      <alignment horizontal="right" vertical="center" wrapText="1"/>
    </xf>
    <xf numFmtId="0" fontId="16" fillId="20" borderId="8" xfId="0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right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2" fontId="44" fillId="2" borderId="0" xfId="0" applyNumberFormat="1" applyFont="1" applyFill="1" applyAlignment="1">
      <alignment horizontal="center" vertical="center" wrapText="1"/>
    </xf>
    <xf numFmtId="2" fontId="26" fillId="21" borderId="3" xfId="0" applyNumberFormat="1" applyFont="1" applyFill="1" applyBorder="1" applyAlignment="1">
      <alignment horizontal="center" textRotation="90" wrapText="1"/>
    </xf>
    <xf numFmtId="2" fontId="26" fillId="21" borderId="21" xfId="0" applyNumberFormat="1" applyFont="1" applyFill="1" applyBorder="1" applyAlignment="1">
      <alignment horizontal="center" textRotation="90" wrapText="1"/>
    </xf>
    <xf numFmtId="2" fontId="26" fillId="21" borderId="6" xfId="0" applyNumberFormat="1" applyFont="1" applyFill="1" applyBorder="1" applyAlignment="1">
      <alignment horizontal="center" textRotation="90" wrapText="1"/>
    </xf>
    <xf numFmtId="2" fontId="26" fillId="21" borderId="23" xfId="0" applyNumberFormat="1" applyFont="1" applyFill="1" applyBorder="1" applyAlignment="1">
      <alignment horizontal="center" textRotation="90" wrapText="1"/>
    </xf>
    <xf numFmtId="0" fontId="26" fillId="21" borderId="1" xfId="0" applyFont="1" applyFill="1" applyBorder="1" applyAlignment="1">
      <alignment horizontal="center" textRotation="90" wrapText="1"/>
    </xf>
    <xf numFmtId="0" fontId="26" fillId="21" borderId="4" xfId="0" applyFont="1" applyFill="1" applyBorder="1" applyAlignment="1">
      <alignment horizontal="center" textRotation="90" wrapText="1"/>
    </xf>
    <xf numFmtId="1" fontId="29" fillId="21" borderId="7" xfId="0" applyNumberFormat="1" applyFont="1" applyFill="1" applyBorder="1" applyAlignment="1">
      <alignment horizontal="center" vertical="center" wrapText="1"/>
    </xf>
    <xf numFmtId="1" fontId="29" fillId="21" borderId="1" xfId="0" applyNumberFormat="1" applyFont="1" applyFill="1" applyBorder="1" applyAlignment="1">
      <alignment horizontal="center" vertical="center" wrapText="1"/>
    </xf>
    <xf numFmtId="1" fontId="27" fillId="21" borderId="1" xfId="0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wrapText="1"/>
    </xf>
    <xf numFmtId="0" fontId="0" fillId="2" borderId="11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0" fontId="49" fillId="10" borderId="21" xfId="0" applyFont="1" applyFill="1" applyBorder="1" applyAlignment="1">
      <alignment horizontal="center" vertical="center" wrapText="1"/>
    </xf>
    <xf numFmtId="0" fontId="50" fillId="10" borderId="30" xfId="0" applyFont="1" applyFill="1" applyBorder="1" applyAlignment="1">
      <alignment horizontal="center" vertical="center"/>
    </xf>
    <xf numFmtId="0" fontId="50" fillId="10" borderId="31" xfId="0" applyFont="1" applyFill="1" applyBorder="1" applyAlignment="1">
      <alignment horizontal="center" vertical="center"/>
    </xf>
    <xf numFmtId="0" fontId="50" fillId="10" borderId="22" xfId="0" applyFont="1" applyFill="1" applyBorder="1" applyAlignment="1">
      <alignment horizontal="center" vertical="center"/>
    </xf>
    <xf numFmtId="0" fontId="50" fillId="10" borderId="32" xfId="0" applyFont="1" applyFill="1" applyBorder="1" applyAlignment="1">
      <alignment horizontal="center" vertical="center"/>
    </xf>
    <xf numFmtId="0" fontId="50" fillId="10" borderId="33" xfId="0" applyFont="1" applyFill="1" applyBorder="1" applyAlignment="1">
      <alignment horizontal="center" vertical="center"/>
    </xf>
    <xf numFmtId="0" fontId="23" fillId="2" borderId="35" xfId="0" applyFont="1" applyFill="1" applyBorder="1" applyAlignment="1">
      <alignment horizontal="center" vertical="center"/>
    </xf>
    <xf numFmtId="0" fontId="42" fillId="2" borderId="35" xfId="0" applyFont="1" applyFill="1" applyBorder="1" applyAlignment="1">
      <alignment horizontal="center" vertical="center"/>
    </xf>
    <xf numFmtId="0" fontId="64" fillId="3" borderId="0" xfId="1" applyFont="1" applyFill="1" applyAlignment="1" applyProtection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14" fontId="8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19" borderId="60" xfId="0" applyFont="1" applyFill="1" applyBorder="1" applyAlignment="1">
      <alignment horizontal="center"/>
    </xf>
    <xf numFmtId="0" fontId="8" fillId="19" borderId="62" xfId="0" applyFont="1" applyFill="1" applyBorder="1" applyAlignment="1">
      <alignment horizontal="center" vertical="center"/>
    </xf>
    <xf numFmtId="0" fontId="8" fillId="19" borderId="63" xfId="0" applyFont="1" applyFill="1" applyBorder="1" applyAlignment="1">
      <alignment horizontal="center" vertical="center"/>
    </xf>
    <xf numFmtId="0" fontId="8" fillId="19" borderId="64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47" fillId="11" borderId="21" xfId="0" applyFont="1" applyFill="1" applyBorder="1" applyAlignment="1">
      <alignment horizontal="center" vertical="center" wrapText="1" shrinkToFit="1"/>
    </xf>
    <xf numFmtId="0" fontId="47" fillId="11" borderId="30" xfId="0" applyFont="1" applyFill="1" applyBorder="1" applyAlignment="1">
      <alignment horizontal="center" vertical="center" wrapText="1" shrinkToFit="1"/>
    </xf>
    <xf numFmtId="0" fontId="47" fillId="11" borderId="31" xfId="0" applyFont="1" applyFill="1" applyBorder="1" applyAlignment="1">
      <alignment horizontal="center" vertical="center" wrapText="1" shrinkToFit="1"/>
    </xf>
    <xf numFmtId="0" fontId="47" fillId="11" borderId="22" xfId="0" applyFont="1" applyFill="1" applyBorder="1" applyAlignment="1">
      <alignment horizontal="center" vertical="center" wrapText="1" shrinkToFit="1"/>
    </xf>
    <xf numFmtId="0" fontId="47" fillId="11" borderId="32" xfId="0" applyFont="1" applyFill="1" applyBorder="1" applyAlignment="1">
      <alignment horizontal="center" vertical="center" wrapText="1" shrinkToFit="1"/>
    </xf>
    <xf numFmtId="0" fontId="47" fillId="11" borderId="33" xfId="0" applyFont="1" applyFill="1" applyBorder="1" applyAlignment="1">
      <alignment horizontal="center" vertical="center" wrapText="1" shrinkToFit="1"/>
    </xf>
    <xf numFmtId="0" fontId="47" fillId="11" borderId="41" xfId="0" applyFont="1" applyFill="1" applyBorder="1" applyAlignment="1">
      <alignment horizontal="center" vertical="center" wrapText="1" shrinkToFit="1"/>
    </xf>
    <xf numFmtId="0" fontId="47" fillId="11" borderId="42" xfId="0" applyFont="1" applyFill="1" applyBorder="1" applyAlignment="1">
      <alignment horizontal="center" vertical="center" wrapText="1" shrinkToFit="1"/>
    </xf>
    <xf numFmtId="0" fontId="47" fillId="11" borderId="43" xfId="0" applyFont="1" applyFill="1" applyBorder="1" applyAlignment="1">
      <alignment horizontal="center" vertical="center" wrapText="1" shrinkToFit="1"/>
    </xf>
    <xf numFmtId="0" fontId="47" fillId="11" borderId="44" xfId="0" applyFont="1" applyFill="1" applyBorder="1" applyAlignment="1">
      <alignment horizontal="center" vertical="center" wrapText="1" shrinkToFit="1"/>
    </xf>
    <xf numFmtId="0" fontId="47" fillId="11" borderId="45" xfId="0" applyFont="1" applyFill="1" applyBorder="1" applyAlignment="1">
      <alignment horizontal="center" vertical="center" wrapText="1" shrinkToFit="1"/>
    </xf>
    <xf numFmtId="0" fontId="47" fillId="11" borderId="46" xfId="0" applyFont="1" applyFill="1" applyBorder="1" applyAlignment="1">
      <alignment horizontal="center" vertical="center" wrapText="1" shrinkToFit="1"/>
    </xf>
    <xf numFmtId="0" fontId="3" fillId="18" borderId="32" xfId="0" quotePrefix="1" applyFont="1" applyFill="1" applyBorder="1" applyAlignment="1">
      <alignment horizontal="center"/>
    </xf>
    <xf numFmtId="0" fontId="3" fillId="18" borderId="32" xfId="0" applyFont="1" applyFill="1" applyBorder="1" applyAlignment="1">
      <alignment horizontal="center"/>
    </xf>
    <xf numFmtId="0" fontId="1" fillId="20" borderId="8" xfId="0" applyFont="1" applyFill="1" applyBorder="1" applyAlignment="1">
      <alignment horizontal="center" vertical="center" wrapText="1"/>
    </xf>
    <xf numFmtId="0" fontId="1" fillId="20" borderId="51" xfId="0" applyFont="1" applyFill="1" applyBorder="1" applyAlignment="1">
      <alignment horizontal="center" vertical="center" wrapText="1"/>
    </xf>
    <xf numFmtId="0" fontId="1" fillId="20" borderId="9" xfId="0" applyFont="1" applyFill="1" applyBorder="1" applyAlignment="1">
      <alignment horizontal="center" vertical="center" wrapText="1"/>
    </xf>
    <xf numFmtId="2" fontId="1" fillId="20" borderId="51" xfId="0" applyNumberFormat="1" applyFont="1" applyFill="1" applyBorder="1" applyAlignment="1">
      <alignment horizontal="center" vertical="center" wrapText="1"/>
    </xf>
    <xf numFmtId="2" fontId="1" fillId="20" borderId="9" xfId="0" applyNumberFormat="1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vertical="center" wrapText="1" shrinkToFit="1"/>
    </xf>
    <xf numFmtId="0" fontId="16" fillId="6" borderId="34" xfId="0" applyFont="1" applyFill="1" applyBorder="1" applyAlignment="1">
      <alignment horizontal="left" vertical="center" shrinkToFit="1"/>
    </xf>
    <xf numFmtId="0" fontId="16" fillId="6" borderId="24" xfId="0" applyFont="1" applyFill="1" applyBorder="1" applyAlignment="1">
      <alignment horizontal="left" vertical="center" shrinkToFit="1"/>
    </xf>
    <xf numFmtId="49" fontId="26" fillId="8" borderId="1" xfId="0" applyNumberFormat="1" applyFont="1" applyFill="1" applyBorder="1" applyAlignment="1">
      <alignment horizontal="left" vertical="center" shrinkToFit="1"/>
    </xf>
    <xf numFmtId="14" fontId="6" fillId="6" borderId="4" xfId="0" applyNumberFormat="1" applyFont="1" applyFill="1" applyBorder="1" applyAlignment="1">
      <alignment horizontal="center" vertical="center" shrinkToFit="1"/>
    </xf>
    <xf numFmtId="14" fontId="6" fillId="6" borderId="24" xfId="0" applyNumberFormat="1" applyFont="1" applyFill="1" applyBorder="1" applyAlignment="1">
      <alignment horizontal="center" vertical="center" shrinkToFit="1"/>
    </xf>
    <xf numFmtId="0" fontId="34" fillId="12" borderId="1" xfId="0" applyFont="1" applyFill="1" applyBorder="1" applyAlignment="1">
      <alignment horizontal="center" vertical="center" shrinkToFit="1"/>
    </xf>
    <xf numFmtId="14" fontId="6" fillId="12" borderId="1" xfId="0" applyNumberFormat="1" applyFont="1" applyFill="1" applyBorder="1" applyAlignment="1">
      <alignment horizontal="center" vertical="center" shrinkToFit="1"/>
    </xf>
    <xf numFmtId="0" fontId="29" fillId="12" borderId="4" xfId="0" applyFont="1" applyFill="1" applyBorder="1" applyAlignment="1">
      <alignment horizontal="center" vertical="center" wrapText="1"/>
    </xf>
    <xf numFmtId="0" fontId="29" fillId="12" borderId="34" xfId="0" applyFont="1" applyFill="1" applyBorder="1" applyAlignment="1">
      <alignment horizontal="center" vertical="center" wrapText="1"/>
    </xf>
    <xf numFmtId="0" fontId="29" fillId="12" borderId="2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textRotation="90" wrapText="1" shrinkToFit="1"/>
    </xf>
    <xf numFmtId="0" fontId="15" fillId="5" borderId="5" xfId="0" applyFont="1" applyFill="1" applyBorder="1" applyAlignment="1">
      <alignment horizontal="center" vertical="center" textRotation="90" wrapText="1" shrinkToFit="1"/>
    </xf>
    <xf numFmtId="0" fontId="7" fillId="4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wrapText="1"/>
    </xf>
    <xf numFmtId="0" fontId="0" fillId="2" borderId="9" xfId="0" applyFill="1" applyBorder="1"/>
    <xf numFmtId="0" fontId="16" fillId="2" borderId="0" xfId="0" applyFont="1" applyFill="1" applyAlignment="1">
      <alignment horizontal="center" wrapText="1"/>
    </xf>
    <xf numFmtId="14" fontId="20" fillId="7" borderId="49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0" xfId="0" applyFont="1" applyFill="1" applyAlignment="1" applyProtection="1">
      <alignment horizontal="center" vertical="center" wrapText="1"/>
      <protection locked="0"/>
    </xf>
    <xf numFmtId="0" fontId="20" fillId="7" borderId="50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" fillId="20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shrinkToFit="1"/>
    </xf>
    <xf numFmtId="0" fontId="26" fillId="4" borderId="34" xfId="0" applyFont="1" applyFill="1" applyBorder="1" applyAlignment="1">
      <alignment horizontal="center" vertical="center" shrinkToFit="1"/>
    </xf>
    <xf numFmtId="0" fontId="26" fillId="4" borderId="24" xfId="0" applyFont="1" applyFill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2" fontId="26" fillId="21" borderId="21" xfId="0" applyNumberFormat="1" applyFont="1" applyFill="1" applyBorder="1" applyAlignment="1">
      <alignment horizontal="center" vertical="center" wrapText="1"/>
    </xf>
    <xf numFmtId="2" fontId="26" fillId="21" borderId="30" xfId="0" applyNumberFormat="1" applyFont="1" applyFill="1" applyBorder="1" applyAlignment="1">
      <alignment horizontal="center" vertical="center" wrapText="1"/>
    </xf>
    <xf numFmtId="2" fontId="26" fillId="21" borderId="31" xfId="0" applyNumberFormat="1" applyFont="1" applyFill="1" applyBorder="1" applyAlignment="1">
      <alignment horizontal="center" vertical="center" wrapText="1"/>
    </xf>
    <xf numFmtId="2" fontId="26" fillId="21" borderId="23" xfId="0" applyNumberFormat="1" applyFont="1" applyFill="1" applyBorder="1" applyAlignment="1">
      <alignment horizontal="center" vertical="center" wrapText="1"/>
    </xf>
    <xf numFmtId="2" fontId="26" fillId="21" borderId="0" xfId="0" applyNumberFormat="1" applyFont="1" applyFill="1" applyAlignment="1">
      <alignment horizontal="center" vertical="center" wrapText="1"/>
    </xf>
    <xf numFmtId="2" fontId="26" fillId="21" borderId="36" xfId="0" applyNumberFormat="1" applyFont="1" applyFill="1" applyBorder="1" applyAlignment="1">
      <alignment horizontal="center" vertical="center" wrapText="1"/>
    </xf>
    <xf numFmtId="2" fontId="26" fillId="2" borderId="1" xfId="0" applyNumberFormat="1" applyFont="1" applyFill="1" applyBorder="1" applyAlignment="1">
      <alignment horizontal="center" vertical="center" wrapText="1"/>
    </xf>
    <xf numFmtId="2" fontId="27" fillId="2" borderId="1" xfId="0" applyNumberFormat="1" applyFont="1" applyFill="1" applyBorder="1" applyAlignment="1">
      <alignment horizontal="center" vertical="center" wrapText="1"/>
    </xf>
    <xf numFmtId="0" fontId="26" fillId="21" borderId="1" xfId="0" applyFont="1" applyFill="1" applyBorder="1" applyAlignment="1">
      <alignment horizontal="center" vertical="center" shrinkToFit="1"/>
    </xf>
    <xf numFmtId="0" fontId="30" fillId="7" borderId="49" xfId="0" applyFont="1" applyFill="1" applyBorder="1" applyAlignment="1">
      <alignment horizontal="center" vertical="center" shrinkToFit="1"/>
    </xf>
    <xf numFmtId="0" fontId="30" fillId="7" borderId="0" xfId="0" applyFont="1" applyFill="1" applyAlignment="1">
      <alignment horizontal="center" vertical="center" shrinkToFit="1"/>
    </xf>
    <xf numFmtId="0" fontId="30" fillId="7" borderId="50" xfId="0" applyFont="1" applyFill="1" applyBorder="1" applyAlignment="1">
      <alignment horizontal="center" vertical="center" shrinkToFit="1"/>
    </xf>
    <xf numFmtId="0" fontId="30" fillId="7" borderId="18" xfId="0" applyFont="1" applyFill="1" applyBorder="1" applyAlignment="1">
      <alignment horizontal="center" vertical="center" wrapText="1"/>
    </xf>
    <xf numFmtId="0" fontId="30" fillId="7" borderId="20" xfId="0" applyFont="1" applyFill="1" applyBorder="1" applyAlignment="1">
      <alignment horizontal="center" vertical="center" wrapText="1"/>
    </xf>
    <xf numFmtId="0" fontId="30" fillId="7" borderId="19" xfId="0" applyFont="1" applyFill="1" applyBorder="1" applyAlignment="1">
      <alignment horizontal="center" vertical="center" wrapText="1"/>
    </xf>
    <xf numFmtId="2" fontId="26" fillId="21" borderId="3" xfId="0" applyNumberFormat="1" applyFont="1" applyFill="1" applyBorder="1" applyAlignment="1">
      <alignment horizontal="center" textRotation="90" wrapText="1"/>
    </xf>
    <xf numFmtId="2" fontId="26" fillId="21" borderId="6" xfId="0" applyNumberFormat="1" applyFont="1" applyFill="1" applyBorder="1" applyAlignment="1">
      <alignment horizontal="center" textRotation="90" wrapText="1"/>
    </xf>
    <xf numFmtId="0" fontId="31" fillId="7" borderId="49" xfId="0" applyFont="1" applyFill="1" applyBorder="1" applyAlignment="1">
      <alignment horizontal="center" vertical="center" shrinkToFit="1"/>
    </xf>
    <xf numFmtId="0" fontId="31" fillId="7" borderId="0" xfId="0" applyFont="1" applyFill="1" applyAlignment="1">
      <alignment horizontal="center" vertical="center" shrinkToFit="1"/>
    </xf>
    <xf numFmtId="0" fontId="31" fillId="7" borderId="50" xfId="0" applyFont="1" applyFill="1" applyBorder="1" applyAlignment="1">
      <alignment horizontal="center" vertical="center" shrinkToFit="1"/>
    </xf>
    <xf numFmtId="0" fontId="21" fillId="7" borderId="27" xfId="0" applyFont="1" applyFill="1" applyBorder="1" applyAlignment="1">
      <alignment horizontal="center" wrapText="1"/>
    </xf>
    <xf numFmtId="0" fontId="21" fillId="7" borderId="28" xfId="0" applyFont="1" applyFill="1" applyBorder="1" applyAlignment="1">
      <alignment horizontal="center" wrapText="1"/>
    </xf>
    <xf numFmtId="0" fontId="21" fillId="7" borderId="29" xfId="0" applyFont="1" applyFill="1" applyBorder="1" applyAlignment="1">
      <alignment horizontal="center" wrapText="1"/>
    </xf>
    <xf numFmtId="0" fontId="0" fillId="7" borderId="49" xfId="0" applyFill="1" applyBorder="1" applyAlignment="1">
      <alignment horizontal="center" vertical="center" wrapText="1" shrinkToFit="1"/>
    </xf>
    <xf numFmtId="0" fontId="31" fillId="7" borderId="0" xfId="0" applyFont="1" applyFill="1" applyAlignment="1">
      <alignment horizontal="center" vertical="center" wrapText="1" shrinkToFit="1"/>
    </xf>
    <xf numFmtId="0" fontId="31" fillId="7" borderId="50" xfId="0" applyFont="1" applyFill="1" applyBorder="1" applyAlignment="1">
      <alignment horizontal="center" vertical="center" wrapText="1" shrinkToFit="1"/>
    </xf>
    <xf numFmtId="0" fontId="31" fillId="7" borderId="18" xfId="0" applyFont="1" applyFill="1" applyBorder="1" applyAlignment="1">
      <alignment horizontal="center" vertical="center" wrapText="1" shrinkToFit="1"/>
    </xf>
    <xf numFmtId="0" fontId="31" fillId="7" borderId="20" xfId="0" applyFont="1" applyFill="1" applyBorder="1" applyAlignment="1">
      <alignment horizontal="center" vertical="center" wrapText="1" shrinkToFit="1"/>
    </xf>
    <xf numFmtId="0" fontId="31" fillId="7" borderId="19" xfId="0" applyFont="1" applyFill="1" applyBorder="1" applyAlignment="1">
      <alignment horizontal="center" vertical="center" wrapText="1" shrinkToFit="1"/>
    </xf>
    <xf numFmtId="0" fontId="16" fillId="2" borderId="8" xfId="0" applyFont="1" applyFill="1" applyBorder="1" applyAlignment="1">
      <alignment horizontal="center" wrapText="1"/>
    </xf>
    <xf numFmtId="0" fontId="16" fillId="2" borderId="51" xfId="0" applyFont="1" applyFill="1" applyBorder="1" applyAlignment="1">
      <alignment horizontal="center" wrapText="1"/>
    </xf>
    <xf numFmtId="0" fontId="16" fillId="2" borderId="49" xfId="0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2" fontId="16" fillId="2" borderId="49" xfId="0" applyNumberFormat="1" applyFont="1" applyFill="1" applyBorder="1" applyAlignment="1">
      <alignment wrapText="1"/>
    </xf>
    <xf numFmtId="2" fontId="16" fillId="2" borderId="0" xfId="0" applyNumberFormat="1" applyFont="1" applyFill="1" applyAlignment="1">
      <alignment wrapText="1"/>
    </xf>
    <xf numFmtId="0" fontId="16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2" fontId="1" fillId="2" borderId="7" xfId="0" applyNumberFormat="1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2" fontId="1" fillId="2" borderId="51" xfId="0" applyNumberFormat="1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 shrinkToFit="1"/>
    </xf>
    <xf numFmtId="0" fontId="26" fillId="21" borderId="4" xfId="0" applyFont="1" applyFill="1" applyBorder="1" applyAlignment="1">
      <alignment horizontal="center" vertical="center" shrinkToFit="1"/>
    </xf>
    <xf numFmtId="0" fontId="26" fillId="21" borderId="34" xfId="0" applyFont="1" applyFill="1" applyBorder="1" applyAlignment="1">
      <alignment horizontal="center" vertical="center" shrinkToFit="1"/>
    </xf>
    <xf numFmtId="0" fontId="26" fillId="21" borderId="24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2" fontId="26" fillId="2" borderId="3" xfId="0" applyNumberFormat="1" applyFont="1" applyFill="1" applyBorder="1" applyAlignment="1">
      <alignment horizontal="center" textRotation="90" wrapText="1"/>
    </xf>
    <xf numFmtId="2" fontId="26" fillId="2" borderId="6" xfId="0" applyNumberFormat="1" applyFont="1" applyFill="1" applyBorder="1" applyAlignment="1">
      <alignment horizontal="center" textRotation="90" wrapText="1"/>
    </xf>
    <xf numFmtId="0" fontId="57" fillId="15" borderId="0" xfId="0" applyFont="1" applyFill="1" applyAlignment="1">
      <alignment horizontal="center" vertical="center" wrapText="1"/>
    </xf>
    <xf numFmtId="2" fontId="57" fillId="15" borderId="0" xfId="0" applyNumberFormat="1" applyFont="1" applyFill="1" applyAlignment="1">
      <alignment horizontal="center" vertical="center" wrapText="1"/>
    </xf>
    <xf numFmtId="0" fontId="20" fillId="7" borderId="49" xfId="0" applyFont="1" applyFill="1" applyBorder="1" applyAlignment="1" applyProtection="1">
      <alignment horizontal="center" vertical="center" wrapText="1"/>
      <protection locked="0"/>
    </xf>
    <xf numFmtId="14" fontId="6" fillId="12" borderId="52" xfId="0" applyNumberFormat="1" applyFont="1" applyFill="1" applyBorder="1" applyAlignment="1">
      <alignment horizontal="center" vertical="center" shrinkToFit="1"/>
    </xf>
    <xf numFmtId="14" fontId="6" fillId="12" borderId="53" xfId="0" applyNumberFormat="1" applyFont="1" applyFill="1" applyBorder="1" applyAlignment="1">
      <alignment horizontal="center" vertical="center" shrinkToFit="1"/>
    </xf>
    <xf numFmtId="14" fontId="6" fillId="12" borderId="54" xfId="0" applyNumberFormat="1" applyFont="1" applyFill="1" applyBorder="1" applyAlignment="1">
      <alignment horizontal="center" vertical="center" shrinkToFit="1"/>
    </xf>
    <xf numFmtId="14" fontId="6" fillId="12" borderId="55" xfId="0" applyNumberFormat="1" applyFont="1" applyFill="1" applyBorder="1" applyAlignment="1">
      <alignment horizontal="center" vertical="center" shrinkToFit="1"/>
    </xf>
    <xf numFmtId="14" fontId="6" fillId="12" borderId="56" xfId="0" applyNumberFormat="1" applyFont="1" applyFill="1" applyBorder="1" applyAlignment="1">
      <alignment horizontal="center" vertical="center" shrinkToFit="1"/>
    </xf>
    <xf numFmtId="14" fontId="6" fillId="12" borderId="57" xfId="0" applyNumberFormat="1" applyFont="1" applyFill="1" applyBorder="1" applyAlignment="1">
      <alignment horizontal="center" vertical="center" shrinkToFit="1"/>
    </xf>
    <xf numFmtId="0" fontId="34" fillId="12" borderId="4" xfId="0" applyFont="1" applyFill="1" applyBorder="1" applyAlignment="1">
      <alignment horizontal="center" vertical="center" shrinkToFit="1"/>
    </xf>
    <xf numFmtId="0" fontId="15" fillId="5" borderId="33" xfId="0" applyFont="1" applyFill="1" applyBorder="1" applyAlignment="1">
      <alignment horizontal="center" vertical="center" wrapText="1" shrinkToFit="1"/>
    </xf>
    <xf numFmtId="0" fontId="15" fillId="5" borderId="24" xfId="0" applyFont="1" applyFill="1" applyBorder="1" applyAlignment="1">
      <alignment horizontal="center" vertical="center" wrapText="1" shrinkToFit="1"/>
    </xf>
    <xf numFmtId="2" fontId="26" fillId="2" borderId="7" xfId="0" applyNumberFormat="1" applyFont="1" applyFill="1" applyBorder="1" applyAlignment="1">
      <alignment horizontal="center" vertical="center" wrapText="1"/>
    </xf>
    <xf numFmtId="2" fontId="27" fillId="2" borderId="24" xfId="0" applyNumberFormat="1" applyFont="1" applyFill="1" applyBorder="1" applyAlignment="1">
      <alignment horizontal="center" vertical="center" wrapText="1"/>
    </xf>
    <xf numFmtId="2" fontId="26" fillId="21" borderId="7" xfId="0" applyNumberFormat="1" applyFont="1" applyFill="1" applyBorder="1" applyAlignment="1">
      <alignment horizontal="center" textRotation="90" wrapText="1"/>
    </xf>
    <xf numFmtId="2" fontId="26" fillId="2" borderId="31" xfId="0" applyNumberFormat="1" applyFont="1" applyFill="1" applyBorder="1" applyAlignment="1">
      <alignment horizontal="center" textRotation="90" wrapText="1"/>
    </xf>
    <xf numFmtId="2" fontId="26" fillId="2" borderId="36" xfId="0" applyNumberFormat="1" applyFont="1" applyFill="1" applyBorder="1" applyAlignment="1">
      <alignment horizontal="center" textRotation="90" wrapText="1"/>
    </xf>
    <xf numFmtId="2" fontId="1" fillId="2" borderId="8" xfId="0" applyNumberFormat="1" applyFont="1" applyFill="1" applyBorder="1" applyAlignment="1">
      <alignment horizontal="center" wrapText="1"/>
    </xf>
    <xf numFmtId="0" fontId="38" fillId="7" borderId="18" xfId="0" applyFont="1" applyFill="1" applyBorder="1" applyAlignment="1">
      <alignment horizontal="center" vertical="center" wrapText="1"/>
    </xf>
    <xf numFmtId="0" fontId="38" fillId="7" borderId="19" xfId="0" applyFont="1" applyFill="1" applyBorder="1" applyAlignment="1">
      <alignment horizontal="center" vertical="center" wrapText="1"/>
    </xf>
    <xf numFmtId="0" fontId="38" fillId="7" borderId="18" xfId="0" applyFont="1" applyFill="1" applyBorder="1" applyAlignment="1">
      <alignment horizontal="center" vertical="center"/>
    </xf>
    <xf numFmtId="0" fontId="38" fillId="7" borderId="20" xfId="0" applyFont="1" applyFill="1" applyBorder="1" applyAlignment="1">
      <alignment horizontal="center" vertical="center"/>
    </xf>
    <xf numFmtId="0" fontId="38" fillId="7" borderId="19" xfId="0" applyFont="1" applyFill="1" applyBorder="1" applyAlignment="1">
      <alignment horizontal="center" vertical="center"/>
    </xf>
    <xf numFmtId="0" fontId="23" fillId="7" borderId="27" xfId="0" applyFont="1" applyFill="1" applyBorder="1" applyAlignment="1">
      <alignment horizontal="center" vertical="center"/>
    </xf>
    <xf numFmtId="0" fontId="23" fillId="7" borderId="28" xfId="0" applyFont="1" applyFill="1" applyBorder="1" applyAlignment="1">
      <alignment horizontal="center" vertical="center"/>
    </xf>
    <xf numFmtId="0" fontId="23" fillId="7" borderId="29" xfId="0" applyFont="1" applyFill="1" applyBorder="1" applyAlignment="1">
      <alignment horizontal="center" vertical="center"/>
    </xf>
    <xf numFmtId="14" fontId="38" fillId="7" borderId="49" xfId="0" applyNumberFormat="1" applyFont="1" applyFill="1" applyBorder="1" applyAlignment="1" applyProtection="1">
      <alignment horizontal="center" vertical="center"/>
      <protection locked="0"/>
    </xf>
    <xf numFmtId="0" fontId="38" fillId="7" borderId="50" xfId="0" applyFont="1" applyFill="1" applyBorder="1" applyAlignment="1" applyProtection="1">
      <alignment horizontal="center" vertical="center"/>
      <protection locked="0"/>
    </xf>
    <xf numFmtId="0" fontId="38" fillId="7" borderId="49" xfId="0" applyFont="1" applyFill="1" applyBorder="1" applyAlignment="1" applyProtection="1">
      <alignment horizontal="center" vertical="center"/>
      <protection locked="0"/>
    </xf>
    <xf numFmtId="0" fontId="38" fillId="7" borderId="0" xfId="0" applyFont="1" applyFill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2" fontId="1" fillId="2" borderId="58" xfId="0" applyNumberFormat="1" applyFont="1" applyFill="1" applyBorder="1" applyAlignment="1">
      <alignment horizontal="center" vertical="center" wrapText="1"/>
    </xf>
    <xf numFmtId="2" fontId="1" fillId="2" borderId="49" xfId="0" applyNumberFormat="1" applyFont="1" applyFill="1" applyBorder="1" applyAlignment="1">
      <alignment horizontal="center" vertical="center" wrapText="1"/>
    </xf>
    <xf numFmtId="0" fontId="38" fillId="7" borderId="49" xfId="0" applyFont="1" applyFill="1" applyBorder="1" applyAlignment="1">
      <alignment horizontal="center" vertical="center" wrapText="1"/>
    </xf>
    <xf numFmtId="0" fontId="38" fillId="7" borderId="50" xfId="0" applyFont="1" applyFill="1" applyBorder="1" applyAlignment="1">
      <alignment horizontal="center" vertical="center" wrapText="1"/>
    </xf>
    <xf numFmtId="0" fontId="38" fillId="7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2" fontId="44" fillId="2" borderId="0" xfId="0" applyNumberFormat="1" applyFont="1" applyFill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0" fontId="25" fillId="4" borderId="21" xfId="0" applyFont="1" applyFill="1" applyBorder="1" applyAlignment="1">
      <alignment horizontal="center" vertical="center"/>
    </xf>
    <xf numFmtId="0" fontId="25" fillId="4" borderId="30" xfId="0" applyFont="1" applyFill="1" applyBorder="1" applyAlignment="1">
      <alignment horizontal="center" vertical="center"/>
    </xf>
    <xf numFmtId="0" fontId="25" fillId="4" borderId="22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49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top" wrapText="1"/>
    </xf>
    <xf numFmtId="0" fontId="25" fillId="2" borderId="0" xfId="0" applyFont="1" applyFill="1" applyAlignment="1">
      <alignment horizontal="center" vertical="top" wrapText="1"/>
    </xf>
    <xf numFmtId="0" fontId="25" fillId="2" borderId="0" xfId="0" applyFont="1" applyFill="1" applyAlignment="1">
      <alignment horizontal="center" vertical="top"/>
    </xf>
    <xf numFmtId="0" fontId="41" fillId="0" borderId="1" xfId="0" applyFont="1" applyBorder="1" applyAlignment="1">
      <alignment horizontal="left" vertical="center" shrinkToFit="1"/>
    </xf>
    <xf numFmtId="0" fontId="36" fillId="0" borderId="1" xfId="0" applyFont="1" applyBorder="1" applyAlignment="1">
      <alignment horizontal="center" vertical="center" shrinkToFit="1"/>
    </xf>
    <xf numFmtId="0" fontId="36" fillId="0" borderId="3" xfId="0" applyFont="1" applyBorder="1" applyAlignment="1">
      <alignment horizontal="center" vertical="center" wrapText="1" shrinkToFit="1"/>
    </xf>
    <xf numFmtId="0" fontId="36" fillId="0" borderId="5" xfId="0" applyFont="1" applyBorder="1" applyAlignment="1">
      <alignment horizontal="center" vertical="center" shrinkToFit="1"/>
    </xf>
    <xf numFmtId="0" fontId="37" fillId="0" borderId="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2" borderId="21" xfId="0" applyFont="1" applyFill="1" applyBorder="1" applyAlignment="1">
      <alignment horizontal="center" vertical="center"/>
    </xf>
    <xf numFmtId="0" fontId="39" fillId="2" borderId="30" xfId="0" applyFont="1" applyFill="1" applyBorder="1" applyAlignment="1">
      <alignment horizontal="center" vertical="center"/>
    </xf>
    <xf numFmtId="0" fontId="39" fillId="2" borderId="31" xfId="0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0" fillId="2" borderId="36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shrinkToFit="1"/>
    </xf>
    <xf numFmtId="0" fontId="40" fillId="2" borderId="32" xfId="0" applyFont="1" applyFill="1" applyBorder="1" applyAlignment="1">
      <alignment horizontal="center" vertical="center" shrinkToFit="1"/>
    </xf>
    <xf numFmtId="0" fontId="40" fillId="2" borderId="33" xfId="0" applyFont="1" applyFill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shrinkToFit="1"/>
    </xf>
    <xf numFmtId="0" fontId="47" fillId="23" borderId="21" xfId="0" applyFont="1" applyFill="1" applyBorder="1" applyAlignment="1">
      <alignment horizontal="center" vertical="center" wrapText="1"/>
    </xf>
    <xf numFmtId="0" fontId="47" fillId="23" borderId="30" xfId="0" applyFont="1" applyFill="1" applyBorder="1" applyAlignment="1">
      <alignment horizontal="center" vertical="center" wrapText="1"/>
    </xf>
    <xf numFmtId="0" fontId="47" fillId="23" borderId="31" xfId="0" applyFont="1" applyFill="1" applyBorder="1" applyAlignment="1">
      <alignment horizontal="center" vertical="center" wrapText="1"/>
    </xf>
    <xf numFmtId="0" fontId="47" fillId="23" borderId="22" xfId="0" applyFont="1" applyFill="1" applyBorder="1" applyAlignment="1">
      <alignment horizontal="center" vertical="center" wrapText="1"/>
    </xf>
    <xf numFmtId="0" fontId="47" fillId="23" borderId="32" xfId="0" applyFont="1" applyFill="1" applyBorder="1" applyAlignment="1">
      <alignment horizontal="center" vertical="center" wrapText="1"/>
    </xf>
    <xf numFmtId="0" fontId="47" fillId="23" borderId="33" xfId="0" applyFont="1" applyFill="1" applyBorder="1" applyAlignment="1">
      <alignment horizontal="center" vertical="center" wrapText="1"/>
    </xf>
    <xf numFmtId="0" fontId="0" fillId="23" borderId="0" xfId="0" applyFill="1"/>
    <xf numFmtId="0" fontId="43" fillId="23" borderId="21" xfId="1" applyFont="1" applyFill="1" applyBorder="1" applyAlignment="1" applyProtection="1">
      <alignment horizontal="center" vertical="center" wrapText="1"/>
    </xf>
    <xf numFmtId="0" fontId="43" fillId="23" borderId="30" xfId="1" applyFont="1" applyFill="1" applyBorder="1" applyAlignment="1" applyProtection="1">
      <alignment horizontal="center" vertical="center" wrapText="1"/>
    </xf>
    <xf numFmtId="0" fontId="43" fillId="23" borderId="31" xfId="1" applyFont="1" applyFill="1" applyBorder="1" applyAlignment="1" applyProtection="1">
      <alignment horizontal="center" vertical="center" wrapText="1"/>
    </xf>
    <xf numFmtId="0" fontId="43" fillId="23" borderId="22" xfId="1" applyFont="1" applyFill="1" applyBorder="1" applyAlignment="1" applyProtection="1">
      <alignment horizontal="center" vertical="center" wrapText="1"/>
    </xf>
    <xf numFmtId="0" fontId="43" fillId="23" borderId="32" xfId="1" applyFont="1" applyFill="1" applyBorder="1" applyAlignment="1" applyProtection="1">
      <alignment horizontal="center" vertical="center" wrapText="1"/>
    </xf>
    <xf numFmtId="0" fontId="43" fillId="23" borderId="33" xfId="1" applyFont="1" applyFill="1" applyBorder="1" applyAlignment="1" applyProtection="1">
      <alignment horizontal="center" vertical="center" wrapText="1"/>
    </xf>
    <xf numFmtId="0" fontId="62" fillId="23" borderId="27" xfId="1" applyFont="1" applyFill="1" applyBorder="1" applyAlignment="1" applyProtection="1">
      <alignment horizontal="center" vertical="center"/>
    </xf>
    <xf numFmtId="0" fontId="62" fillId="23" borderId="28" xfId="1" applyFont="1" applyFill="1" applyBorder="1" applyAlignment="1" applyProtection="1">
      <alignment horizontal="center" vertical="center"/>
    </xf>
    <xf numFmtId="0" fontId="62" fillId="23" borderId="29" xfId="1" applyFont="1" applyFill="1" applyBorder="1" applyAlignment="1" applyProtection="1">
      <alignment horizontal="center" vertical="center"/>
    </xf>
    <xf numFmtId="0" fontId="62" fillId="23" borderId="18" xfId="1" applyFont="1" applyFill="1" applyBorder="1" applyAlignment="1" applyProtection="1">
      <alignment horizontal="center" vertical="center"/>
    </xf>
    <xf numFmtId="0" fontId="62" fillId="23" borderId="20" xfId="1" applyFont="1" applyFill="1" applyBorder="1" applyAlignment="1" applyProtection="1">
      <alignment horizontal="center" vertical="center"/>
    </xf>
    <xf numFmtId="0" fontId="62" fillId="23" borderId="19" xfId="1" applyFont="1" applyFill="1" applyBorder="1" applyAlignment="1" applyProtection="1">
      <alignment horizontal="center" vertical="center"/>
    </xf>
    <xf numFmtId="0" fontId="43" fillId="23" borderId="27" xfId="1" applyFont="1" applyFill="1" applyBorder="1" applyAlignment="1" applyProtection="1">
      <alignment horizontal="center" vertical="center" wrapText="1"/>
    </xf>
    <xf numFmtId="0" fontId="43" fillId="23" borderId="28" xfId="1" applyFont="1" applyFill="1" applyBorder="1" applyAlignment="1" applyProtection="1">
      <alignment horizontal="center" vertical="center" wrapText="1"/>
    </xf>
    <xf numFmtId="0" fontId="43" fillId="23" borderId="29" xfId="1" applyFont="1" applyFill="1" applyBorder="1" applyAlignment="1" applyProtection="1">
      <alignment horizontal="center" vertical="center" wrapText="1"/>
    </xf>
    <xf numFmtId="0" fontId="43" fillId="23" borderId="18" xfId="1" applyFont="1" applyFill="1" applyBorder="1" applyAlignment="1" applyProtection="1">
      <alignment horizontal="center" vertical="center" wrapText="1"/>
    </xf>
    <xf numFmtId="0" fontId="43" fillId="23" borderId="20" xfId="1" applyFont="1" applyFill="1" applyBorder="1" applyAlignment="1" applyProtection="1">
      <alignment horizontal="center" vertical="center" wrapText="1"/>
    </xf>
    <xf numFmtId="0" fontId="43" fillId="23" borderId="19" xfId="1" applyFont="1" applyFill="1" applyBorder="1" applyAlignment="1" applyProtection="1">
      <alignment horizontal="center" vertical="center" wrapText="1"/>
    </xf>
    <xf numFmtId="0" fontId="47" fillId="23" borderId="4" xfId="0" applyFont="1" applyFill="1" applyBorder="1" applyAlignment="1">
      <alignment horizontal="center" vertical="center" wrapText="1"/>
    </xf>
    <xf numFmtId="0" fontId="47" fillId="23" borderId="34" xfId="0" applyFont="1" applyFill="1" applyBorder="1" applyAlignment="1">
      <alignment horizontal="center" vertical="center" wrapText="1"/>
    </xf>
    <xf numFmtId="0" fontId="47" fillId="23" borderId="24" xfId="0" applyFont="1" applyFill="1" applyBorder="1" applyAlignment="1">
      <alignment horizontal="center" vertical="center" wrapText="1"/>
    </xf>
    <xf numFmtId="0" fontId="24" fillId="23" borderId="21" xfId="1" applyFont="1" applyFill="1" applyBorder="1" applyAlignment="1" applyProtection="1">
      <alignment horizontal="center" vertical="center" wrapText="1"/>
    </xf>
    <xf numFmtId="0" fontId="24" fillId="23" borderId="30" xfId="1" applyFont="1" applyFill="1" applyBorder="1" applyAlignment="1" applyProtection="1">
      <alignment horizontal="center" vertical="center" wrapText="1"/>
    </xf>
    <xf numFmtId="0" fontId="24" fillId="23" borderId="31" xfId="1" applyFont="1" applyFill="1" applyBorder="1" applyAlignment="1" applyProtection="1">
      <alignment horizontal="center" vertical="center" wrapText="1"/>
    </xf>
    <xf numFmtId="0" fontId="24" fillId="23" borderId="22" xfId="1" applyFont="1" applyFill="1" applyBorder="1" applyAlignment="1" applyProtection="1">
      <alignment horizontal="center" vertical="center" wrapText="1"/>
    </xf>
    <xf numFmtId="0" fontId="24" fillId="23" borderId="32" xfId="1" applyFont="1" applyFill="1" applyBorder="1" applyAlignment="1" applyProtection="1">
      <alignment horizontal="center" vertical="center" wrapText="1"/>
    </xf>
    <xf numFmtId="0" fontId="24" fillId="23" borderId="33" xfId="1" applyFont="1" applyFill="1" applyBorder="1" applyAlignment="1" applyProtection="1">
      <alignment horizontal="center" vertical="center" wrapText="1"/>
    </xf>
    <xf numFmtId="0" fontId="24" fillId="23" borderId="21" xfId="1" applyFont="1" applyFill="1" applyBorder="1" applyAlignment="1" applyProtection="1">
      <alignment horizontal="center" vertical="center" wrapText="1" shrinkToFit="1"/>
    </xf>
    <xf numFmtId="0" fontId="24" fillId="23" borderId="30" xfId="1" applyFont="1" applyFill="1" applyBorder="1" applyAlignment="1" applyProtection="1">
      <alignment horizontal="center" vertical="center" wrapText="1" shrinkToFit="1"/>
    </xf>
    <xf numFmtId="0" fontId="24" fillId="23" borderId="31" xfId="1" applyFont="1" applyFill="1" applyBorder="1" applyAlignment="1" applyProtection="1">
      <alignment horizontal="center" vertical="center" wrapText="1" shrinkToFit="1"/>
    </xf>
    <xf numFmtId="0" fontId="24" fillId="23" borderId="22" xfId="1" applyFont="1" applyFill="1" applyBorder="1" applyAlignment="1" applyProtection="1">
      <alignment horizontal="center" vertical="center" wrapText="1" shrinkToFit="1"/>
    </xf>
    <xf numFmtId="0" fontId="24" fillId="23" borderId="32" xfId="1" applyFont="1" applyFill="1" applyBorder="1" applyAlignment="1" applyProtection="1">
      <alignment horizontal="center" vertical="center" wrapText="1" shrinkToFit="1"/>
    </xf>
    <xf numFmtId="0" fontId="24" fillId="23" borderId="33" xfId="1" applyFont="1" applyFill="1" applyBorder="1" applyAlignment="1" applyProtection="1">
      <alignment horizontal="center" vertical="center" wrapText="1" shrinkToFit="1"/>
    </xf>
    <xf numFmtId="0" fontId="24" fillId="23" borderId="21" xfId="1" applyFont="1" applyFill="1" applyBorder="1" applyAlignment="1" applyProtection="1">
      <alignment horizontal="center" vertical="center" shrinkToFit="1"/>
    </xf>
    <xf numFmtId="0" fontId="24" fillId="23" borderId="30" xfId="1" applyFont="1" applyFill="1" applyBorder="1" applyAlignment="1" applyProtection="1">
      <alignment horizontal="center" vertical="center" shrinkToFit="1"/>
    </xf>
    <xf numFmtId="0" fontId="24" fillId="23" borderId="31" xfId="1" applyFont="1" applyFill="1" applyBorder="1" applyAlignment="1" applyProtection="1">
      <alignment horizontal="center" vertical="center" shrinkToFit="1"/>
    </xf>
    <xf numFmtId="0" fontId="24" fillId="23" borderId="22" xfId="1" applyFont="1" applyFill="1" applyBorder="1" applyAlignment="1" applyProtection="1">
      <alignment horizontal="center" vertical="center" shrinkToFit="1"/>
    </xf>
    <xf numFmtId="0" fontId="24" fillId="23" borderId="32" xfId="1" applyFont="1" applyFill="1" applyBorder="1" applyAlignment="1" applyProtection="1">
      <alignment horizontal="center" vertical="center" shrinkToFit="1"/>
    </xf>
    <xf numFmtId="0" fontId="24" fillId="23" borderId="33" xfId="1" applyFont="1" applyFill="1" applyBorder="1" applyAlignment="1" applyProtection="1">
      <alignment horizontal="center" vertical="center" shrinkToFit="1"/>
    </xf>
    <xf numFmtId="0" fontId="32" fillId="23" borderId="21" xfId="0" applyFont="1" applyFill="1" applyBorder="1" applyAlignment="1">
      <alignment horizontal="center" vertical="center" wrapText="1"/>
    </xf>
    <xf numFmtId="0" fontId="23" fillId="23" borderId="30" xfId="0" applyFont="1" applyFill="1" applyBorder="1" applyAlignment="1">
      <alignment horizontal="center" vertical="center" wrapText="1"/>
    </xf>
    <xf numFmtId="0" fontId="23" fillId="23" borderId="31" xfId="0" applyFont="1" applyFill="1" applyBorder="1" applyAlignment="1">
      <alignment horizontal="center" vertical="center" wrapText="1"/>
    </xf>
    <xf numFmtId="0" fontId="23" fillId="23" borderId="23" xfId="0" applyFont="1" applyFill="1" applyBorder="1" applyAlignment="1">
      <alignment horizontal="center" vertical="center" wrapText="1"/>
    </xf>
    <xf numFmtId="0" fontId="23" fillId="23" borderId="0" xfId="0" applyFont="1" applyFill="1" applyAlignment="1">
      <alignment horizontal="center" vertical="center" wrapText="1"/>
    </xf>
    <xf numFmtId="0" fontId="23" fillId="23" borderId="36" xfId="0" applyFont="1" applyFill="1" applyBorder="1" applyAlignment="1">
      <alignment horizontal="center" vertical="center" wrapText="1"/>
    </xf>
    <xf numFmtId="0" fontId="23" fillId="23" borderId="22" xfId="0" applyFont="1" applyFill="1" applyBorder="1" applyAlignment="1">
      <alignment horizontal="center" vertical="center" wrapText="1"/>
    </xf>
    <xf numFmtId="0" fontId="23" fillId="23" borderId="32" xfId="0" applyFont="1" applyFill="1" applyBorder="1" applyAlignment="1">
      <alignment horizontal="center" vertical="center" wrapText="1"/>
    </xf>
    <xf numFmtId="0" fontId="23" fillId="23" borderId="33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 applyProtection="1">
      <alignment horizontal="center" vertical="center" wrapText="1"/>
      <protection locked="0"/>
    </xf>
    <xf numFmtId="0" fontId="61" fillId="22" borderId="65" xfId="0" applyFont="1" applyFill="1" applyBorder="1" applyAlignment="1">
      <alignment horizontal="left"/>
    </xf>
    <xf numFmtId="0" fontId="61" fillId="22" borderId="0" xfId="0" applyFont="1" applyFill="1" applyAlignment="1">
      <alignment horizontal="left"/>
    </xf>
    <xf numFmtId="0" fontId="61" fillId="22" borderId="66" xfId="0" applyFont="1" applyFill="1" applyBorder="1" applyAlignment="1">
      <alignment horizontal="left"/>
    </xf>
    <xf numFmtId="0" fontId="61" fillId="22" borderId="60" xfId="0" applyFont="1" applyFill="1" applyBorder="1" applyAlignment="1">
      <alignment horizontal="left"/>
    </xf>
    <xf numFmtId="0" fontId="32" fillId="22" borderId="1" xfId="0" applyFont="1" applyFill="1" applyBorder="1" applyAlignment="1">
      <alignment horizontal="center" vertical="center" wrapText="1"/>
    </xf>
    <xf numFmtId="0" fontId="12" fillId="22" borderId="1" xfId="0" applyFont="1" applyFill="1" applyBorder="1" applyAlignment="1">
      <alignment horizontal="center" vertical="center" wrapText="1"/>
    </xf>
    <xf numFmtId="0" fontId="33" fillId="22" borderId="27" xfId="0" applyFont="1" applyFill="1" applyBorder="1" applyAlignment="1">
      <alignment horizontal="center" vertical="center" wrapText="1" shrinkToFit="1"/>
    </xf>
    <xf numFmtId="0" fontId="33" fillId="22" borderId="28" xfId="0" applyFont="1" applyFill="1" applyBorder="1" applyAlignment="1">
      <alignment horizontal="center" vertical="center" wrapText="1" shrinkToFit="1"/>
    </xf>
    <xf numFmtId="0" fontId="33" fillId="22" borderId="47" xfId="0" applyFont="1" applyFill="1" applyBorder="1" applyAlignment="1">
      <alignment horizontal="center" vertical="center" wrapText="1" shrinkToFit="1"/>
    </xf>
    <xf numFmtId="0" fontId="33" fillId="22" borderId="18" xfId="0" applyFont="1" applyFill="1" applyBorder="1" applyAlignment="1">
      <alignment horizontal="center" vertical="center" wrapText="1" shrinkToFit="1"/>
    </xf>
    <xf numFmtId="0" fontId="33" fillId="22" borderId="20" xfId="0" applyFont="1" applyFill="1" applyBorder="1" applyAlignment="1">
      <alignment horizontal="center" vertical="center" wrapText="1" shrinkToFit="1"/>
    </xf>
    <xf numFmtId="0" fontId="33" fillId="22" borderId="48" xfId="0" applyFont="1" applyFill="1" applyBorder="1" applyAlignment="1">
      <alignment horizontal="center" vertical="center" wrapText="1" shrinkToFit="1"/>
    </xf>
    <xf numFmtId="0" fontId="11" fillId="22" borderId="1" xfId="0" applyFont="1" applyFill="1" applyBorder="1" applyAlignment="1">
      <alignment horizontal="center" vertical="center" wrapText="1" shrinkToFit="1"/>
    </xf>
    <xf numFmtId="0" fontId="11" fillId="22" borderId="2" xfId="0" applyFont="1" applyFill="1" applyBorder="1" applyAlignment="1">
      <alignment horizontal="center" vertical="center" wrapText="1" shrinkToFit="1"/>
    </xf>
    <xf numFmtId="0" fontId="13" fillId="22" borderId="3" xfId="0" applyFont="1" applyFill="1" applyBorder="1" applyAlignment="1">
      <alignment horizontal="center" vertical="center" wrapText="1" shrinkToFit="1"/>
    </xf>
    <xf numFmtId="0" fontId="13" fillId="22" borderId="6" xfId="0" applyFont="1" applyFill="1" applyBorder="1" applyAlignment="1">
      <alignment horizontal="center" vertical="center" wrapText="1" shrinkToFit="1"/>
    </xf>
    <xf numFmtId="0" fontId="13" fillId="22" borderId="5" xfId="0" applyFont="1" applyFill="1" applyBorder="1" applyAlignment="1">
      <alignment horizontal="center" vertical="center" wrapText="1" shrinkToFit="1"/>
    </xf>
    <xf numFmtId="0" fontId="13" fillId="22" borderId="38" xfId="0" applyFont="1" applyFill="1" applyBorder="1" applyAlignment="1">
      <alignment horizontal="center" vertical="center" wrapText="1" shrinkToFit="1"/>
    </xf>
    <xf numFmtId="0" fontId="13" fillId="22" borderId="39" xfId="0" applyFont="1" applyFill="1" applyBorder="1" applyAlignment="1">
      <alignment horizontal="center" vertical="center" wrapText="1" shrinkToFit="1"/>
    </xf>
    <xf numFmtId="0" fontId="13" fillId="22" borderId="40" xfId="0" applyFont="1" applyFill="1" applyBorder="1" applyAlignment="1">
      <alignment horizontal="center" vertical="center" wrapText="1" shrinkToFit="1"/>
    </xf>
    <xf numFmtId="0" fontId="25" fillId="22" borderId="1" xfId="0" applyFont="1" applyFill="1" applyBorder="1" applyAlignment="1">
      <alignment horizontal="center" vertical="center" wrapText="1" shrinkToFit="1"/>
    </xf>
    <xf numFmtId="0" fontId="25" fillId="22" borderId="2" xfId="0" applyFont="1" applyFill="1" applyBorder="1" applyAlignment="1">
      <alignment horizontal="center" vertical="center" wrapText="1" shrinkToFit="1"/>
    </xf>
    <xf numFmtId="0" fontId="16" fillId="22" borderId="4" xfId="0" applyFont="1" applyFill="1" applyBorder="1" applyAlignment="1">
      <alignment horizontal="left" vertical="center" wrapText="1" shrinkToFit="1"/>
    </xf>
    <xf numFmtId="0" fontId="16" fillId="22" borderId="34" xfId="0" applyFont="1" applyFill="1" applyBorder="1" applyAlignment="1">
      <alignment horizontal="left" vertical="center" shrinkToFit="1"/>
    </xf>
    <xf numFmtId="0" fontId="16" fillId="22" borderId="24" xfId="0" applyFont="1" applyFill="1" applyBorder="1" applyAlignment="1">
      <alignment horizontal="left" vertical="center" shrinkToFit="1"/>
    </xf>
    <xf numFmtId="0" fontId="1" fillId="22" borderId="1" xfId="0" applyFont="1" applyFill="1" applyBorder="1" applyAlignment="1" applyProtection="1">
      <alignment horizontal="center" textRotation="90" shrinkToFit="1"/>
      <protection locked="0"/>
    </xf>
    <xf numFmtId="14" fontId="2" fillId="22" borderId="1" xfId="0" applyNumberFormat="1" applyFont="1" applyFill="1" applyBorder="1" applyAlignment="1" applyProtection="1">
      <alignment horizontal="center" textRotation="90" shrinkToFit="1"/>
      <protection locked="0"/>
    </xf>
    <xf numFmtId="14" fontId="6" fillId="22" borderId="4" xfId="0" applyNumberFormat="1" applyFont="1" applyFill="1" applyBorder="1" applyAlignment="1">
      <alignment horizontal="center" vertical="center" shrinkToFit="1"/>
    </xf>
    <xf numFmtId="14" fontId="6" fillId="22" borderId="24" xfId="0" applyNumberFormat="1" applyFont="1" applyFill="1" applyBorder="1" applyAlignment="1">
      <alignment horizontal="center" vertical="center" shrinkToFit="1"/>
    </xf>
    <xf numFmtId="14" fontId="2" fillId="22" borderId="5" xfId="0" applyNumberFormat="1" applyFont="1" applyFill="1" applyBorder="1" applyAlignment="1" applyProtection="1">
      <alignment horizontal="center" textRotation="90" shrinkToFit="1"/>
      <protection locked="0"/>
    </xf>
    <xf numFmtId="14" fontId="2" fillId="22" borderId="22" xfId="0" applyNumberFormat="1" applyFont="1" applyFill="1" applyBorder="1" applyAlignment="1" applyProtection="1">
      <alignment horizontal="center" textRotation="90" shrinkToFit="1"/>
      <protection locked="0"/>
    </xf>
    <xf numFmtId="14" fontId="6" fillId="22" borderId="18" xfId="0" applyNumberFormat="1" applyFont="1" applyFill="1" applyBorder="1" applyAlignment="1">
      <alignment horizontal="center" vertical="center" shrinkToFit="1"/>
    </xf>
    <xf numFmtId="14" fontId="6" fillId="22" borderId="19" xfId="0" applyNumberFormat="1" applyFont="1" applyFill="1" applyBorder="1" applyAlignment="1">
      <alignment horizontal="center" vertical="center" shrinkToFit="1"/>
    </xf>
  </cellXfs>
  <cellStyles count="2">
    <cellStyle name="Köprü" xfId="1" builtinId="8"/>
    <cellStyle name="Normal" xfId="0" builtinId="0"/>
  </cellStyles>
  <dxfs count="20"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  <dxf>
      <fill>
        <patternFill>
          <bgColor indexed="4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1. SINAV SORU ANALİZİ</a:t>
            </a:r>
          </a:p>
        </c:rich>
      </c:tx>
      <c:layout>
        <c:manualLayout>
          <c:xMode val="edge"/>
          <c:yMode val="edge"/>
          <c:x val="0.42201881922436041"/>
          <c:y val="3.87931034482758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40807418997498E-2"/>
          <c:y val="0.22413840276973912"/>
          <c:w val="0.9420447418153679"/>
          <c:h val="0.487069990634240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Vize!$F$6:$AS$6</c:f>
              <c:strCache>
                <c:ptCount val="40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 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 </c:v>
                </c:pt>
                <c:pt idx="21">
                  <c:v> </c:v>
                </c:pt>
                <c:pt idx="22">
                  <c:v> </c:v>
                </c:pt>
                <c:pt idx="23">
                  <c:v> </c:v>
                </c:pt>
                <c:pt idx="24">
                  <c:v> </c:v>
                </c:pt>
                <c:pt idx="25">
                  <c:v> </c:v>
                </c:pt>
                <c:pt idx="26">
                  <c:v> </c:v>
                </c:pt>
                <c:pt idx="27">
                  <c:v> </c:v>
                </c:pt>
                <c:pt idx="28">
                  <c:v> </c:v>
                </c:pt>
                <c:pt idx="29">
                  <c:v> </c:v>
                </c:pt>
                <c:pt idx="30">
                  <c:v> 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</c:strCache>
            </c:strRef>
          </c:cat>
          <c:val>
            <c:numRef>
              <c:f>Vize!$F$82:$AS$82</c:f>
              <c:numCache>
                <c:formatCode>0.00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9-402E-BD53-D98A98881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86048"/>
        <c:axId val="244396416"/>
      </c:barChart>
      <c:catAx>
        <c:axId val="2443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SORULAR</a:t>
                </a:r>
              </a:p>
            </c:rich>
          </c:tx>
          <c:layout>
            <c:manualLayout>
              <c:xMode val="edge"/>
              <c:yMode val="edge"/>
              <c:x val="0.50152960651702772"/>
              <c:y val="0.892243189428907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44396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3964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BAŞARI YÜZDESİ</a:t>
                </a:r>
              </a:p>
            </c:rich>
          </c:tx>
          <c:layout>
            <c:manualLayout>
              <c:xMode val="edge"/>
              <c:yMode val="edge"/>
              <c:x val="1.4271136232452273E-2"/>
              <c:y val="0.301724590460675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44386048"/>
        <c:crosses val="autoZero"/>
        <c:crossBetween val="between"/>
        <c:majorUnit val="10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B050"/>
                </a:solidFill>
                <a:latin typeface="Arial Tur"/>
                <a:ea typeface="Arial Tur"/>
                <a:cs typeface="Arial Tur"/>
              </a:defRPr>
            </a:pPr>
            <a:r>
              <a:rPr lang="tr-TR">
                <a:solidFill>
                  <a:srgbClr val="00B050"/>
                </a:solidFill>
              </a:rPr>
              <a:t>SINIF BAŞARISI</a:t>
            </a:r>
          </a:p>
        </c:rich>
      </c:tx>
      <c:layout>
        <c:manualLayout>
          <c:xMode val="edge"/>
          <c:yMode val="edge"/>
          <c:x val="0.53319131896653749"/>
          <c:y val="0.3663366336633663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05784191830871"/>
          <c:y val="0.19801980198019803"/>
          <c:w val="0.17891401712575056"/>
          <c:h val="0.554455445544554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BAC-4A4A-9104-0848F98C228E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AC-4A4A-9104-0848F98C228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Butunleme!$I$122:$I$123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AC-4A4A-9104-0848F98C228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AC-4A4A-9104-0848F98C22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DBAC-4A4A-9104-0848F98C228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Butunleme!$J$122:$J$123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DBAC-4A4A-9104-0848F98C228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BAC-4A4A-9104-0848F98C228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BAC-4A4A-9104-0848F98C228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Butunleme!$K$122:$K$123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DBAC-4A4A-9104-0848F98C2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85758574400342"/>
          <c:y val="0.12738893122055142"/>
          <c:w val="0.8127009322325528"/>
          <c:h val="0.573250190492481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Butunleme!$D$105:$D$113</c:f>
              <c:strCache>
                <c:ptCount val="9"/>
                <c:pt idx="0">
                  <c:v>AA</c:v>
                </c:pt>
                <c:pt idx="1">
                  <c:v>BA</c:v>
                </c:pt>
                <c:pt idx="2">
                  <c:v>BB</c:v>
                </c:pt>
                <c:pt idx="3">
                  <c:v>CB</c:v>
                </c:pt>
                <c:pt idx="4">
                  <c:v>CC</c:v>
                </c:pt>
                <c:pt idx="5">
                  <c:v>DC</c:v>
                </c:pt>
                <c:pt idx="6">
                  <c:v>DD</c:v>
                </c:pt>
                <c:pt idx="7">
                  <c:v>FD</c:v>
                </c:pt>
                <c:pt idx="8">
                  <c:v>FF</c:v>
                </c:pt>
              </c:strCache>
            </c:strRef>
          </c:cat>
          <c:val>
            <c:numRef>
              <c:f>Butunleme!$E$105:$E$113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D-48B5-AB23-9241ED7F8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837824"/>
        <c:axId val="245839744"/>
      </c:barChart>
      <c:catAx>
        <c:axId val="24583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NOTLAR</a:t>
                </a:r>
              </a:p>
            </c:rich>
          </c:tx>
          <c:layout>
            <c:manualLayout>
              <c:xMode val="edge"/>
              <c:yMode val="edge"/>
              <c:x val="0.48571606119328542"/>
              <c:y val="0.84076706036745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458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83974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ÖĞRENCİ SAYISI</a:t>
                </a:r>
              </a:p>
            </c:rich>
          </c:tx>
          <c:layout>
            <c:manualLayout>
              <c:xMode val="edge"/>
              <c:yMode val="edge"/>
              <c:x val="2.5396685227430684E-2"/>
              <c:y val="0.114650262467191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45837824"/>
        <c:crosses val="autoZero"/>
        <c:crossBetween val="between"/>
        <c:majorUnit val="5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"/>
          <c:y val="0.29896907216494845"/>
          <c:w val="0.31636363636363635"/>
          <c:h val="0.448453608247422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0AD-4749-9FDA-1B4A5156896C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AD-4749-9FDA-1B4A5156896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0AD-4749-9FDA-1B4A5156896C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AD-4749-9FDA-1B4A5156896C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0AD-4749-9FDA-1B4A5156896C}"/>
              </c:ext>
            </c:extLst>
          </c:dPt>
          <c:dLbls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Tur"/>
                      <a:ea typeface="Arial Tur"/>
                      <a:cs typeface="Arial Tur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AD-4749-9FDA-1B4A5156896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Butunleme!$D$105:$D$113</c:f>
              <c:strCache>
                <c:ptCount val="9"/>
                <c:pt idx="0">
                  <c:v>AA</c:v>
                </c:pt>
                <c:pt idx="1">
                  <c:v>BA</c:v>
                </c:pt>
                <c:pt idx="2">
                  <c:v>BB</c:v>
                </c:pt>
                <c:pt idx="3">
                  <c:v>CB</c:v>
                </c:pt>
                <c:pt idx="4">
                  <c:v>CC</c:v>
                </c:pt>
                <c:pt idx="5">
                  <c:v>DC</c:v>
                </c:pt>
                <c:pt idx="6">
                  <c:v>DD</c:v>
                </c:pt>
                <c:pt idx="7">
                  <c:v>FD</c:v>
                </c:pt>
                <c:pt idx="8">
                  <c:v>FF</c:v>
                </c:pt>
              </c:strCache>
            </c:strRef>
          </c:cat>
          <c:val>
            <c:numRef>
              <c:f>Butunleme!$E$105:$E$113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AD-4749-9FDA-1B4A51568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"/>
          <c:y val="0.13402052016225244"/>
          <c:w val="0.32363629546306716"/>
          <c:h val="0.731958959675495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05035971223033"/>
          <c:y val="9.4340202069833901E-2"/>
          <c:w val="0.76978417266187105"/>
          <c:h val="0.597487946442280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Sonuc!$D$77:$D$85</c:f>
              <c:strCache>
                <c:ptCount val="9"/>
                <c:pt idx="0">
                  <c:v>AA</c:v>
                </c:pt>
                <c:pt idx="1">
                  <c:v>BA</c:v>
                </c:pt>
                <c:pt idx="2">
                  <c:v>BB</c:v>
                </c:pt>
                <c:pt idx="3">
                  <c:v>CB</c:v>
                </c:pt>
                <c:pt idx="4">
                  <c:v>CC</c:v>
                </c:pt>
                <c:pt idx="5">
                  <c:v>DC</c:v>
                </c:pt>
                <c:pt idx="6">
                  <c:v>DD</c:v>
                </c:pt>
                <c:pt idx="7">
                  <c:v>FD</c:v>
                </c:pt>
                <c:pt idx="8">
                  <c:v>FF</c:v>
                </c:pt>
              </c:strCache>
            </c:strRef>
          </c:cat>
          <c:val>
            <c:numRef>
              <c:f>Sonuc!$E$77:$E$85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5-46B4-A704-AEE72CD82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544640"/>
        <c:axId val="246616448"/>
      </c:barChart>
      <c:catAx>
        <c:axId val="24654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NOTLAR</a:t>
                </a:r>
              </a:p>
            </c:rich>
          </c:tx>
          <c:layout>
            <c:manualLayout>
              <c:xMode val="edge"/>
              <c:yMode val="edge"/>
              <c:x val="0.48561134159305358"/>
              <c:y val="0.842772577956057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4661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61644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ÖĞRENCİ SAYISI</a:t>
                </a:r>
              </a:p>
            </c:rich>
          </c:tx>
          <c:layout>
            <c:manualLayout>
              <c:xMode val="edge"/>
              <c:yMode val="edge"/>
              <c:x val="3.2373964007187277E-2"/>
              <c:y val="0.113208207464632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46544640"/>
        <c:crosses val="autoZero"/>
        <c:crossBetween val="between"/>
        <c:majorUnit val="5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FF0000"/>
                </a:solidFill>
                <a:latin typeface="Arial Tur"/>
                <a:ea typeface="Arial Tur"/>
                <a:cs typeface="Arial Tur"/>
              </a:defRPr>
            </a:pPr>
            <a:r>
              <a:rPr lang="tr-TR">
                <a:solidFill>
                  <a:srgbClr val="00B050"/>
                </a:solidFill>
              </a:rPr>
              <a:t>SINIF BAŞARISI</a:t>
            </a:r>
          </a:p>
        </c:rich>
      </c:tx>
      <c:layout>
        <c:manualLayout>
          <c:xMode val="edge"/>
          <c:yMode val="edge"/>
          <c:x val="0.54460691393553606"/>
          <c:y val="0.4137423447069116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28604437437993"/>
          <c:y val="0.21052631578947376"/>
          <c:w val="0.20714321837196292"/>
          <c:h val="0.610526315789473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0E-47C1-B270-7774FA22B7F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0E-47C1-B270-7774FA22B7F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Sonuc!$H$93:$H$94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E-47C1-B270-7774FA22B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18918918918926"/>
          <c:y val="0.29559929981881289"/>
          <c:w val="0.25337837837837851"/>
          <c:h val="0.4717010103491692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CA-414E-AAC6-3EAAE33B3099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CA-414E-AAC6-3EAAE33B309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CA-414E-AAC6-3EAAE33B3099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CA-414E-AAC6-3EAAE33B3099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ECA-414E-AAC6-3EAAE33B3099}"/>
              </c:ext>
            </c:extLst>
          </c:dPt>
          <c:dLbls>
            <c:dLbl>
              <c:idx val="1"/>
              <c:layout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Tur"/>
                      <a:ea typeface="Arial Tur"/>
                      <a:cs typeface="Arial Tur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ECA-414E-AAC6-3EAAE33B309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Sonuc!$D$77:$D$86</c:f>
              <c:strCache>
                <c:ptCount val="9"/>
                <c:pt idx="0">
                  <c:v>AA</c:v>
                </c:pt>
                <c:pt idx="1">
                  <c:v>BA</c:v>
                </c:pt>
                <c:pt idx="2">
                  <c:v>BB</c:v>
                </c:pt>
                <c:pt idx="3">
                  <c:v>CB</c:v>
                </c:pt>
                <c:pt idx="4">
                  <c:v>CC</c:v>
                </c:pt>
                <c:pt idx="5">
                  <c:v>DC</c:v>
                </c:pt>
                <c:pt idx="6">
                  <c:v>DD</c:v>
                </c:pt>
                <c:pt idx="7">
                  <c:v>FD</c:v>
                </c:pt>
                <c:pt idx="8">
                  <c:v>FF</c:v>
                </c:pt>
              </c:strCache>
            </c:strRef>
          </c:cat>
          <c:val>
            <c:numRef>
              <c:f>Sonuc!$E$77:$E$85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ECA-414E-AAC6-3EAAE33B3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851345700431505"/>
          <c:y val="6.2893742055827928E-2"/>
          <c:w val="0.33445936207126647"/>
          <c:h val="0.893087043364862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B050"/>
                </a:solidFill>
                <a:latin typeface="Arial Tur"/>
                <a:ea typeface="Arial Tur"/>
                <a:cs typeface="Arial Tur"/>
              </a:defRPr>
            </a:pPr>
            <a:r>
              <a:rPr lang="tr-TR">
                <a:solidFill>
                  <a:srgbClr val="00B050"/>
                </a:solidFill>
              </a:rPr>
              <a:t>SINIF BAŞARISI</a:t>
            </a:r>
          </a:p>
        </c:rich>
      </c:tx>
      <c:layout>
        <c:manualLayout>
          <c:xMode val="edge"/>
          <c:yMode val="edge"/>
          <c:x val="0.54200676154879224"/>
          <c:y val="0.352092891719903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86294875534886"/>
          <c:y val="0.18811881188118812"/>
          <c:w val="0.1821089102887104"/>
          <c:h val="0.56435643564356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B3E-42CF-B87D-5C88C635F58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3E-42CF-B87D-5C88C635F58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Vize!$I$121:$I$122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3E-42CF-B87D-5C88C635F58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3E-42CF-B87D-5C88C635F5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AB3E-42CF-B87D-5C88C635F58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Vize!$J$121:$J$122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AB3E-42CF-B87D-5C88C635F58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B3E-42CF-B87D-5C88C635F58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3E-42CF-B87D-5C88C635F58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Vize!$K$121:$K$122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AB3E-42CF-B87D-5C88C635F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90526384320394"/>
          <c:y val="9.5541698415413601E-2"/>
          <c:w val="0.80000248016641917"/>
          <c:h val="0.598727976736591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Vize!$D$105:$D$113</c:f>
              <c:strCache>
                <c:ptCount val="9"/>
                <c:pt idx="0">
                  <c:v>AA</c:v>
                </c:pt>
                <c:pt idx="1">
                  <c:v>BA</c:v>
                </c:pt>
                <c:pt idx="2">
                  <c:v>BB</c:v>
                </c:pt>
                <c:pt idx="3">
                  <c:v>CB</c:v>
                </c:pt>
                <c:pt idx="4">
                  <c:v>CC</c:v>
                </c:pt>
                <c:pt idx="5">
                  <c:v>DC</c:v>
                </c:pt>
                <c:pt idx="6">
                  <c:v>DD</c:v>
                </c:pt>
                <c:pt idx="7">
                  <c:v>FD</c:v>
                </c:pt>
                <c:pt idx="8">
                  <c:v>FF</c:v>
                </c:pt>
              </c:strCache>
            </c:strRef>
          </c:cat>
          <c:val>
            <c:numRef>
              <c:f>Vize!$E$105:$E$113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C-458F-808A-72578EDD9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800896"/>
        <c:axId val="244827648"/>
      </c:barChart>
      <c:catAx>
        <c:axId val="24480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NOTLAR</a:t>
                </a:r>
              </a:p>
            </c:rich>
          </c:tx>
          <c:layout>
            <c:manualLayout>
              <c:xMode val="edge"/>
              <c:yMode val="edge"/>
              <c:x val="0.4857159159452894"/>
              <c:y val="0.840766802883816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4482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82764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ÖĞRENCİ SAYISI</a:t>
                </a:r>
              </a:p>
            </c:rich>
          </c:tx>
          <c:layout>
            <c:manualLayout>
              <c:xMode val="edge"/>
              <c:yMode val="edge"/>
              <c:x val="2.5396716714758481E-2"/>
              <c:y val="0.11465032060865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44800896"/>
        <c:crosses val="autoZero"/>
        <c:crossBetween val="between"/>
        <c:majorUnit val="5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0937437871281"/>
          <c:y val="0.27319587628865982"/>
          <c:w val="0.31921874875742573"/>
          <c:h val="0.5051546391752574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59B-47C5-A364-32864DDD941C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9B-47C5-A364-32864DDD941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59B-47C5-A364-32864DDD941C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9B-47C5-A364-32864DDD941C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59B-47C5-A364-32864DDD941C}"/>
              </c:ext>
            </c:extLst>
          </c:dPt>
          <c:dLbls>
            <c:dLbl>
              <c:idx val="1"/>
              <c:layout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Tur"/>
                      <a:ea typeface="Arial Tur"/>
                      <a:cs typeface="Arial Tur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59B-47C5-A364-32864DDD941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Vize!$D$105:$D$113</c:f>
              <c:strCache>
                <c:ptCount val="9"/>
                <c:pt idx="0">
                  <c:v>AA</c:v>
                </c:pt>
                <c:pt idx="1">
                  <c:v>BA</c:v>
                </c:pt>
                <c:pt idx="2">
                  <c:v>BB</c:v>
                </c:pt>
                <c:pt idx="3">
                  <c:v>CB</c:v>
                </c:pt>
                <c:pt idx="4">
                  <c:v>CC</c:v>
                </c:pt>
                <c:pt idx="5">
                  <c:v>DC</c:v>
                </c:pt>
                <c:pt idx="6">
                  <c:v>DD</c:v>
                </c:pt>
                <c:pt idx="7">
                  <c:v>FD</c:v>
                </c:pt>
                <c:pt idx="8">
                  <c:v>FF</c:v>
                </c:pt>
              </c:strCache>
            </c:strRef>
          </c:cat>
          <c:val>
            <c:numRef>
              <c:f>Vize!$E$105:$E$113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9B-47C5-A364-32864DDD9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363629546306711"/>
          <c:y val="0.14433003566861835"/>
          <c:w val="0.31636370453693285"/>
          <c:h val="0.706185342216838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2. SINAV SORU ANALİZİ</a:t>
            </a:r>
          </a:p>
        </c:rich>
      </c:tx>
      <c:layout>
        <c:manualLayout>
          <c:xMode val="edge"/>
          <c:yMode val="edge"/>
          <c:x val="0.42201880320515489"/>
          <c:y val="3.8792876212361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848290062879752E-2"/>
          <c:y val="0.27586264956275586"/>
          <c:w val="0.93993725917148563"/>
          <c:h val="0.280173003462173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Final!$F$6:$AS$6</c:f>
              <c:strCache>
                <c:ptCount val="40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 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 </c:v>
                </c:pt>
                <c:pt idx="21">
                  <c:v> </c:v>
                </c:pt>
                <c:pt idx="22">
                  <c:v> </c:v>
                </c:pt>
                <c:pt idx="23">
                  <c:v> </c:v>
                </c:pt>
                <c:pt idx="24">
                  <c:v> </c:v>
                </c:pt>
                <c:pt idx="25">
                  <c:v> </c:v>
                </c:pt>
                <c:pt idx="26">
                  <c:v> </c:v>
                </c:pt>
                <c:pt idx="27">
                  <c:v> </c:v>
                </c:pt>
                <c:pt idx="28">
                  <c:v> </c:v>
                </c:pt>
                <c:pt idx="29">
                  <c:v> </c:v>
                </c:pt>
                <c:pt idx="30">
                  <c:v> 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</c:strCache>
            </c:strRef>
          </c:cat>
          <c:val>
            <c:numRef>
              <c:f>Final!$F$82:$AS$82</c:f>
              <c:numCache>
                <c:formatCode>0.00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8-4A8D-9512-2AE187E19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379456"/>
        <c:axId val="245381376"/>
      </c:barChart>
      <c:catAx>
        <c:axId val="24537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SORULAR</a:t>
                </a:r>
              </a:p>
            </c:rich>
          </c:tx>
          <c:layout>
            <c:manualLayout>
              <c:xMode val="edge"/>
              <c:yMode val="edge"/>
              <c:x val="0.50152964212806728"/>
              <c:y val="0.892243362283577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4538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38137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BAŞARI YÜZDESİ</a:t>
                </a:r>
              </a:p>
            </c:rich>
          </c:tx>
          <c:layout>
            <c:manualLayout>
              <c:xMode val="edge"/>
              <c:yMode val="edge"/>
              <c:x val="1.4271105000763793E-2"/>
              <c:y val="0.30172462347785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45379456"/>
        <c:crosses val="autoZero"/>
        <c:crossBetween val="between"/>
        <c:majorUnit val="10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B050"/>
                </a:solidFill>
                <a:latin typeface="Arial Tur"/>
                <a:ea typeface="Arial Tur"/>
                <a:cs typeface="Arial Tur"/>
              </a:defRPr>
            </a:pPr>
            <a:r>
              <a:rPr lang="tr-TR">
                <a:solidFill>
                  <a:srgbClr val="00B050"/>
                </a:solidFill>
              </a:rPr>
              <a:t>SINIF BAŞARISI</a:t>
            </a:r>
          </a:p>
        </c:rich>
      </c:tx>
      <c:layout>
        <c:manualLayout>
          <c:xMode val="edge"/>
          <c:yMode val="edge"/>
          <c:x val="0.55033896314608188"/>
          <c:y val="0.3915612977009089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05784191830871"/>
          <c:y val="0.19801980198019803"/>
          <c:w val="0.17891401712575056"/>
          <c:h val="0.554455445544554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88B-47EE-B130-0E87E2FF728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8B-47EE-B130-0E87E2FF728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Final!$I$122:$I$123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8B-47EE-B130-0E87E2FF728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8B-47EE-B130-0E87E2FF72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988B-47EE-B130-0E87E2FF728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Final!$J$122:$J$123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988B-47EE-B130-0E87E2FF728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88B-47EE-B130-0E87E2FF728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88B-47EE-B130-0E87E2FF728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25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Final!$K$122:$K$123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988B-47EE-B130-0E87E2FF7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68297272747002"/>
          <c:y val="0.12101948465952385"/>
          <c:w val="0.81587554524908623"/>
          <c:h val="0.598727976736591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Final!$D$105:$D$113</c:f>
              <c:strCache>
                <c:ptCount val="9"/>
                <c:pt idx="0">
                  <c:v>AA</c:v>
                </c:pt>
                <c:pt idx="1">
                  <c:v>BA</c:v>
                </c:pt>
                <c:pt idx="2">
                  <c:v>BB</c:v>
                </c:pt>
                <c:pt idx="3">
                  <c:v>CB</c:v>
                </c:pt>
                <c:pt idx="4">
                  <c:v>CC</c:v>
                </c:pt>
                <c:pt idx="5">
                  <c:v>DC</c:v>
                </c:pt>
                <c:pt idx="6">
                  <c:v>DD</c:v>
                </c:pt>
                <c:pt idx="7">
                  <c:v>FD</c:v>
                </c:pt>
                <c:pt idx="8">
                  <c:v>FF</c:v>
                </c:pt>
              </c:strCache>
            </c:strRef>
          </c:cat>
          <c:val>
            <c:numRef>
              <c:f>Final!$E$105:$E$113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7-44D7-8BA1-5B7084B6B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980544"/>
        <c:axId val="245990912"/>
      </c:barChart>
      <c:catAx>
        <c:axId val="24598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NOTLAR</a:t>
                </a:r>
              </a:p>
            </c:rich>
          </c:tx>
          <c:layout>
            <c:manualLayout>
              <c:xMode val="edge"/>
              <c:yMode val="edge"/>
              <c:x val="0.48571610077402744"/>
              <c:y val="0.840766742866819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4599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99091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ÖĞRENCİ SAYISI</a:t>
                </a:r>
              </a:p>
            </c:rich>
          </c:tx>
          <c:layout>
            <c:manualLayout>
              <c:xMode val="edge"/>
              <c:yMode val="edge"/>
              <c:x val="2.5396793553672033E-2"/>
              <c:y val="0.114650410634154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45980544"/>
        <c:crosses val="autoZero"/>
        <c:crossBetween val="between"/>
        <c:majorUnit val="5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63636363636364"/>
          <c:y val="0.29896907216494845"/>
          <c:w val="0.31636363636363635"/>
          <c:h val="0.448453608247422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381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E88-4E6C-A60B-6193B68E5081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88-4E6C-A60B-6193B68E508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E88-4E6C-A60B-6193B68E5081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88-4E6C-A60B-6193B68E5081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254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E88-4E6C-A60B-6193B68E5081}"/>
              </c:ext>
            </c:extLst>
          </c:dPt>
          <c:dLbls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Tur"/>
                      <a:ea typeface="Arial Tur"/>
                      <a:cs typeface="Arial Tur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88-4E6C-A60B-6193B68E508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Final!$D$105:$D$113</c:f>
              <c:strCache>
                <c:ptCount val="9"/>
                <c:pt idx="0">
                  <c:v>AA</c:v>
                </c:pt>
                <c:pt idx="1">
                  <c:v>BA</c:v>
                </c:pt>
                <c:pt idx="2">
                  <c:v>BB</c:v>
                </c:pt>
                <c:pt idx="3">
                  <c:v>CB</c:v>
                </c:pt>
                <c:pt idx="4">
                  <c:v>CC</c:v>
                </c:pt>
                <c:pt idx="5">
                  <c:v>DC</c:v>
                </c:pt>
                <c:pt idx="6">
                  <c:v>DD</c:v>
                </c:pt>
                <c:pt idx="7">
                  <c:v>FD</c:v>
                </c:pt>
                <c:pt idx="8">
                  <c:v>FF</c:v>
                </c:pt>
              </c:strCache>
            </c:strRef>
          </c:cat>
          <c:val>
            <c:numRef>
              <c:f>Final!$E$105:$E$113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88-4E6C-A60B-6193B68E5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"/>
          <c:y val="0.13917541557305338"/>
          <c:w val="0.32363622430407879"/>
          <c:h val="0.721649715660542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BÜTÜNLEME SINAVI SORU ANALİZİ</a:t>
            </a:r>
          </a:p>
        </c:rich>
      </c:tx>
      <c:layout>
        <c:manualLayout>
          <c:xMode val="edge"/>
          <c:yMode val="edge"/>
          <c:x val="0.4220187897073614"/>
          <c:y val="3.87930957782819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848290062879752E-2"/>
          <c:y val="0.28879371126101006"/>
          <c:w val="0.93993725917148563"/>
          <c:h val="0.400862912645879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Butunleme!$F$6:$AS$6</c:f>
              <c:strCache>
                <c:ptCount val="40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9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 </c:v>
                </c:pt>
                <c:pt idx="17">
                  <c:v> </c:v>
                </c:pt>
                <c:pt idx="18">
                  <c:v> </c:v>
                </c:pt>
                <c:pt idx="19">
                  <c:v> </c:v>
                </c:pt>
                <c:pt idx="20">
                  <c:v> </c:v>
                </c:pt>
                <c:pt idx="21">
                  <c:v> </c:v>
                </c:pt>
                <c:pt idx="22">
                  <c:v> </c:v>
                </c:pt>
                <c:pt idx="23">
                  <c:v> </c:v>
                </c:pt>
                <c:pt idx="24">
                  <c:v> </c:v>
                </c:pt>
                <c:pt idx="25">
                  <c:v> </c:v>
                </c:pt>
                <c:pt idx="26">
                  <c:v> </c:v>
                </c:pt>
                <c:pt idx="27">
                  <c:v> </c:v>
                </c:pt>
                <c:pt idx="28">
                  <c:v> </c:v>
                </c:pt>
                <c:pt idx="29">
                  <c:v> </c:v>
                </c:pt>
                <c:pt idx="30">
                  <c:v> </c:v>
                </c:pt>
                <c:pt idx="31">
                  <c:v> </c:v>
                </c:pt>
                <c:pt idx="32">
                  <c:v> </c:v>
                </c:pt>
                <c:pt idx="33">
                  <c:v> </c:v>
                </c:pt>
                <c:pt idx="34">
                  <c:v> </c:v>
                </c:pt>
                <c:pt idx="35">
                  <c:v> </c:v>
                </c:pt>
                <c:pt idx="36">
                  <c:v> </c:v>
                </c:pt>
                <c:pt idx="37">
                  <c:v> </c:v>
                </c:pt>
                <c:pt idx="38">
                  <c:v> </c:v>
                </c:pt>
                <c:pt idx="39">
                  <c:v> </c:v>
                </c:pt>
              </c:strCache>
            </c:strRef>
          </c:cat>
          <c:val>
            <c:numRef>
              <c:f>Butunleme!$F$82:$AS$82</c:f>
              <c:numCache>
                <c:formatCode>0.00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5-4233-A2C4-E9E673223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738112"/>
        <c:axId val="245744384"/>
      </c:barChart>
      <c:catAx>
        <c:axId val="24573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SORULAR</a:t>
                </a:r>
              </a:p>
            </c:rich>
          </c:tx>
          <c:layout>
            <c:manualLayout>
              <c:xMode val="edge"/>
              <c:yMode val="edge"/>
              <c:x val="0.50152961409418839"/>
              <c:y val="0.892242982339071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4574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74438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BAŞARI YÜZDESİ</a:t>
                </a:r>
              </a:p>
            </c:rich>
          </c:tx>
          <c:layout>
            <c:manualLayout>
              <c:xMode val="edge"/>
              <c:yMode val="edge"/>
              <c:x val="1.4271128881475486E-2"/>
              <c:y val="0.3017247208505716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245738112"/>
        <c:crosses val="autoZero"/>
        <c:crossBetween val="between"/>
        <c:majorUnit val="10"/>
      </c:valAx>
      <c:spPr>
        <a:pattFill prst="pct5">
          <a:fgClr>
            <a:srgbClr val="FFFFFF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9525</xdr:rowOff>
    </xdr:from>
    <xdr:to>
      <xdr:col>47</xdr:col>
      <xdr:colOff>19050</xdr:colOff>
      <xdr:row>100</xdr:row>
      <xdr:rowOff>114300</xdr:rowOff>
    </xdr:to>
    <xdr:graphicFrame macro="">
      <xdr:nvGraphicFramePr>
        <xdr:cNvPr id="27021" name="Chart 1">
          <a:extLst>
            <a:ext uri="{FF2B5EF4-FFF2-40B4-BE49-F238E27FC236}">
              <a16:creationId xmlns:a16="http://schemas.microsoft.com/office/drawing/2014/main" id="{00000000-0008-0000-0500-00008D6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117</xdr:row>
      <xdr:rowOff>19050</xdr:rowOff>
    </xdr:from>
    <xdr:to>
      <xdr:col>30</xdr:col>
      <xdr:colOff>114300</xdr:colOff>
      <xdr:row>122</xdr:row>
      <xdr:rowOff>142875</xdr:rowOff>
    </xdr:to>
    <xdr:graphicFrame macro="">
      <xdr:nvGraphicFramePr>
        <xdr:cNvPr id="27022" name="Chart 5">
          <a:extLst>
            <a:ext uri="{FF2B5EF4-FFF2-40B4-BE49-F238E27FC236}">
              <a16:creationId xmlns:a16="http://schemas.microsoft.com/office/drawing/2014/main" id="{00000000-0008-0000-0500-00008E6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</xdr:colOff>
      <xdr:row>103</xdr:row>
      <xdr:rowOff>9525</xdr:rowOff>
    </xdr:from>
    <xdr:to>
      <xdr:col>30</xdr:col>
      <xdr:colOff>123825</xdr:colOff>
      <xdr:row>115</xdr:row>
      <xdr:rowOff>0</xdr:rowOff>
    </xdr:to>
    <xdr:graphicFrame macro="">
      <xdr:nvGraphicFramePr>
        <xdr:cNvPr id="27023" name="Chart 11">
          <a:extLst>
            <a:ext uri="{FF2B5EF4-FFF2-40B4-BE49-F238E27FC236}">
              <a16:creationId xmlns:a16="http://schemas.microsoft.com/office/drawing/2014/main" id="{00000000-0008-0000-0500-00008F6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0</xdr:colOff>
      <xdr:row>103</xdr:row>
      <xdr:rowOff>19050</xdr:rowOff>
    </xdr:from>
    <xdr:to>
      <xdr:col>47</xdr:col>
      <xdr:colOff>8282</xdr:colOff>
      <xdr:row>115</xdr:row>
      <xdr:rowOff>74543</xdr:rowOff>
    </xdr:to>
    <xdr:graphicFrame macro="">
      <xdr:nvGraphicFramePr>
        <xdr:cNvPr id="27024" name="Chart 12">
          <a:extLst>
            <a:ext uri="{FF2B5EF4-FFF2-40B4-BE49-F238E27FC236}">
              <a16:creationId xmlns:a16="http://schemas.microsoft.com/office/drawing/2014/main" id="{00000000-0008-0000-0500-0000906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9525</xdr:rowOff>
    </xdr:from>
    <xdr:to>
      <xdr:col>47</xdr:col>
      <xdr:colOff>19050</xdr:colOff>
      <xdr:row>100</xdr:row>
      <xdr:rowOff>114300</xdr:rowOff>
    </xdr:to>
    <xdr:graphicFrame macro="">
      <xdr:nvGraphicFramePr>
        <xdr:cNvPr id="32141" name="Chart 1">
          <a:extLst>
            <a:ext uri="{FF2B5EF4-FFF2-40B4-BE49-F238E27FC236}">
              <a16:creationId xmlns:a16="http://schemas.microsoft.com/office/drawing/2014/main" id="{00000000-0008-0000-0600-00008D7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118</xdr:row>
      <xdr:rowOff>19050</xdr:rowOff>
    </xdr:from>
    <xdr:to>
      <xdr:col>30</xdr:col>
      <xdr:colOff>114300</xdr:colOff>
      <xdr:row>123</xdr:row>
      <xdr:rowOff>142875</xdr:rowOff>
    </xdr:to>
    <xdr:graphicFrame macro="">
      <xdr:nvGraphicFramePr>
        <xdr:cNvPr id="32142" name="Chart 5">
          <a:extLst>
            <a:ext uri="{FF2B5EF4-FFF2-40B4-BE49-F238E27FC236}">
              <a16:creationId xmlns:a16="http://schemas.microsoft.com/office/drawing/2014/main" id="{00000000-0008-0000-0600-00008E7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</xdr:colOff>
      <xdr:row>103</xdr:row>
      <xdr:rowOff>9525</xdr:rowOff>
    </xdr:from>
    <xdr:to>
      <xdr:col>30</xdr:col>
      <xdr:colOff>123825</xdr:colOff>
      <xdr:row>116</xdr:row>
      <xdr:rowOff>0</xdr:rowOff>
    </xdr:to>
    <xdr:graphicFrame macro="">
      <xdr:nvGraphicFramePr>
        <xdr:cNvPr id="32143" name="Chart 11">
          <a:extLst>
            <a:ext uri="{FF2B5EF4-FFF2-40B4-BE49-F238E27FC236}">
              <a16:creationId xmlns:a16="http://schemas.microsoft.com/office/drawing/2014/main" id="{00000000-0008-0000-0600-00008F7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0</xdr:colOff>
      <xdr:row>103</xdr:row>
      <xdr:rowOff>19050</xdr:rowOff>
    </xdr:from>
    <xdr:to>
      <xdr:col>46</xdr:col>
      <xdr:colOff>361950</xdr:colOff>
      <xdr:row>118</xdr:row>
      <xdr:rowOff>19050</xdr:rowOff>
    </xdr:to>
    <xdr:graphicFrame macro="">
      <xdr:nvGraphicFramePr>
        <xdr:cNvPr id="32144" name="Chart 12">
          <a:extLst>
            <a:ext uri="{FF2B5EF4-FFF2-40B4-BE49-F238E27FC236}">
              <a16:creationId xmlns:a16="http://schemas.microsoft.com/office/drawing/2014/main" id="{00000000-0008-0000-0600-0000907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9525</xdr:rowOff>
    </xdr:from>
    <xdr:to>
      <xdr:col>47</xdr:col>
      <xdr:colOff>19050</xdr:colOff>
      <xdr:row>100</xdr:row>
      <xdr:rowOff>114300</xdr:rowOff>
    </xdr:to>
    <xdr:graphicFrame macro="">
      <xdr:nvGraphicFramePr>
        <xdr:cNvPr id="37261" name="Chart 1">
          <a:extLst>
            <a:ext uri="{FF2B5EF4-FFF2-40B4-BE49-F238E27FC236}">
              <a16:creationId xmlns:a16="http://schemas.microsoft.com/office/drawing/2014/main" id="{00000000-0008-0000-0700-00008D9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118</xdr:row>
      <xdr:rowOff>19050</xdr:rowOff>
    </xdr:from>
    <xdr:to>
      <xdr:col>30</xdr:col>
      <xdr:colOff>114300</xdr:colOff>
      <xdr:row>123</xdr:row>
      <xdr:rowOff>142875</xdr:rowOff>
    </xdr:to>
    <xdr:graphicFrame macro="">
      <xdr:nvGraphicFramePr>
        <xdr:cNvPr id="37262" name="Chart 5">
          <a:extLst>
            <a:ext uri="{FF2B5EF4-FFF2-40B4-BE49-F238E27FC236}">
              <a16:creationId xmlns:a16="http://schemas.microsoft.com/office/drawing/2014/main" id="{00000000-0008-0000-0700-00008E9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</xdr:colOff>
      <xdr:row>103</xdr:row>
      <xdr:rowOff>9525</xdr:rowOff>
    </xdr:from>
    <xdr:to>
      <xdr:col>30</xdr:col>
      <xdr:colOff>123825</xdr:colOff>
      <xdr:row>116</xdr:row>
      <xdr:rowOff>0</xdr:rowOff>
    </xdr:to>
    <xdr:graphicFrame macro="">
      <xdr:nvGraphicFramePr>
        <xdr:cNvPr id="37263" name="Chart 11">
          <a:extLst>
            <a:ext uri="{FF2B5EF4-FFF2-40B4-BE49-F238E27FC236}">
              <a16:creationId xmlns:a16="http://schemas.microsoft.com/office/drawing/2014/main" id="{00000000-0008-0000-0700-00008F9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0</xdr:colOff>
      <xdr:row>103</xdr:row>
      <xdr:rowOff>19050</xdr:rowOff>
    </xdr:from>
    <xdr:to>
      <xdr:col>46</xdr:col>
      <xdr:colOff>361950</xdr:colOff>
      <xdr:row>118</xdr:row>
      <xdr:rowOff>19050</xdr:rowOff>
    </xdr:to>
    <xdr:graphicFrame macro="">
      <xdr:nvGraphicFramePr>
        <xdr:cNvPr id="37264" name="Chart 12">
          <a:extLst>
            <a:ext uri="{FF2B5EF4-FFF2-40B4-BE49-F238E27FC236}">
              <a16:creationId xmlns:a16="http://schemas.microsoft.com/office/drawing/2014/main" id="{00000000-0008-0000-0700-0000909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76</xdr:row>
      <xdr:rowOff>142875</xdr:rowOff>
    </xdr:from>
    <xdr:to>
      <xdr:col>13</xdr:col>
      <xdr:colOff>190500</xdr:colOff>
      <xdr:row>88</xdr:row>
      <xdr:rowOff>133350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00000000-0008-0000-0800-00008EA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142875</xdr:colOff>
      <xdr:row>90</xdr:row>
      <xdr:rowOff>19050</xdr:rowOff>
    </xdr:from>
    <xdr:to>
      <xdr:col>13</xdr:col>
      <xdr:colOff>171450</xdr:colOff>
      <xdr:row>94</xdr:row>
      <xdr:rowOff>19050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00000000-0008-0000-0800-00008FA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361950</xdr:colOff>
      <xdr:row>76</xdr:row>
      <xdr:rowOff>142875</xdr:rowOff>
    </xdr:from>
    <xdr:to>
      <xdr:col>18</xdr:col>
      <xdr:colOff>714375</xdr:colOff>
      <xdr:row>88</xdr:row>
      <xdr:rowOff>133350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00000000-0008-0000-0800-000090A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/>
          </a:outerShdw>
        </a:effectLst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107763" dir="2700000" algn="ctr" rotWithShape="0">
            <a:srgbClr val="808080"/>
          </a:outerShdw>
        </a:effec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indexed="9"/>
  </sheetPr>
  <dimension ref="A1:Y40"/>
  <sheetViews>
    <sheetView topLeftCell="A13" zoomScaleNormal="130" workbookViewId="0">
      <selection activeCell="Z46" sqref="Z46"/>
    </sheetView>
  </sheetViews>
  <sheetFormatPr defaultColWidth="9.140625" defaultRowHeight="12.75" x14ac:dyDescent="0.2"/>
  <cols>
    <col min="1" max="1" width="10.5703125" style="4" customWidth="1"/>
    <col min="2" max="21" width="4.28515625" style="4" customWidth="1"/>
    <col min="22" max="16384" width="9.140625" style="4"/>
  </cols>
  <sheetData>
    <row r="1" spans="1:21" ht="13.5" thickBot="1" x14ac:dyDescent="0.25"/>
    <row r="2" spans="1:21" s="65" customFormat="1" ht="12" customHeight="1" thickTop="1" x14ac:dyDescent="0.2"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1" ht="13.5" customHeight="1" x14ac:dyDescent="0.2">
      <c r="A3" s="2"/>
      <c r="B3" s="69"/>
      <c r="C3" s="198" t="s">
        <v>106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200"/>
      <c r="U3" s="70"/>
    </row>
    <row r="4" spans="1:21" ht="18.75" customHeight="1" x14ac:dyDescent="0.2">
      <c r="A4" s="2"/>
      <c r="B4" s="69"/>
      <c r="C4" s="201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3"/>
      <c r="U4" s="71"/>
    </row>
    <row r="5" spans="1:21" ht="17.25" customHeight="1" thickBot="1" x14ac:dyDescent="0.25">
      <c r="A5" s="2"/>
      <c r="B5" s="72"/>
      <c r="C5" s="204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73"/>
    </row>
    <row r="6" spans="1:21" ht="12" customHeight="1" thickTop="1" thickBot="1" x14ac:dyDescent="0.25">
      <c r="A6" s="2"/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6"/>
    </row>
    <row r="7" spans="1:21" ht="12" customHeight="1" thickTop="1" x14ac:dyDescent="0.2">
      <c r="A7" s="2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9"/>
    </row>
    <row r="8" spans="1:21" ht="12" customHeight="1" x14ac:dyDescent="0.2">
      <c r="A8" s="2"/>
      <c r="B8" s="69"/>
      <c r="C8" s="403" t="s">
        <v>67</v>
      </c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404"/>
      <c r="Q8" s="404"/>
      <c r="R8" s="404"/>
      <c r="S8" s="404"/>
      <c r="T8" s="405"/>
      <c r="U8" s="71"/>
    </row>
    <row r="9" spans="1:21" ht="24" customHeight="1" x14ac:dyDescent="0.2">
      <c r="A9" s="2"/>
      <c r="B9" s="69"/>
      <c r="C9" s="406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8"/>
      <c r="U9" s="71"/>
    </row>
    <row r="10" spans="1:21" x14ac:dyDescent="0.2">
      <c r="A10" s="2"/>
      <c r="B10" s="69"/>
      <c r="C10" s="74"/>
      <c r="D10" s="74"/>
      <c r="E10" s="74"/>
      <c r="F10" s="80"/>
      <c r="Q10" s="80"/>
      <c r="R10" s="81"/>
      <c r="S10" s="81"/>
      <c r="T10" s="81"/>
      <c r="U10" s="82"/>
    </row>
    <row r="11" spans="1:21" ht="18" customHeight="1" x14ac:dyDescent="0.2">
      <c r="A11" s="2"/>
      <c r="B11" s="69"/>
      <c r="C11" s="410" t="s">
        <v>19</v>
      </c>
      <c r="D11" s="411"/>
      <c r="E11" s="411"/>
      <c r="F11" s="412"/>
      <c r="J11" s="416" t="s">
        <v>4</v>
      </c>
      <c r="K11" s="417"/>
      <c r="L11" s="417"/>
      <c r="M11" s="418"/>
      <c r="Q11" s="422" t="s">
        <v>18</v>
      </c>
      <c r="R11" s="423"/>
      <c r="S11" s="423"/>
      <c r="T11" s="424"/>
      <c r="U11" s="82"/>
    </row>
    <row r="12" spans="1:21" ht="18" customHeight="1" x14ac:dyDescent="0.2">
      <c r="A12" s="2"/>
      <c r="B12" s="69"/>
      <c r="C12" s="413"/>
      <c r="D12" s="414"/>
      <c r="E12" s="414"/>
      <c r="F12" s="415"/>
      <c r="J12" s="419"/>
      <c r="K12" s="420"/>
      <c r="L12" s="420"/>
      <c r="M12" s="421"/>
      <c r="Q12" s="425"/>
      <c r="R12" s="426"/>
      <c r="S12" s="426"/>
      <c r="T12" s="427"/>
      <c r="U12" s="82"/>
    </row>
    <row r="13" spans="1:21" ht="18" customHeight="1" thickBot="1" x14ac:dyDescent="0.25">
      <c r="B13" s="83"/>
      <c r="C13" s="84"/>
      <c r="D13" s="84"/>
      <c r="E13" s="84"/>
      <c r="F13" s="84"/>
      <c r="G13" s="85"/>
      <c r="H13" s="84"/>
      <c r="I13" s="84"/>
      <c r="J13" s="84"/>
      <c r="K13" s="85"/>
      <c r="L13" s="86"/>
      <c r="M13" s="86"/>
      <c r="N13" s="86"/>
      <c r="O13" s="86"/>
      <c r="P13" s="86"/>
      <c r="Q13" s="84"/>
      <c r="R13" s="84"/>
      <c r="S13" s="84"/>
      <c r="T13" s="84"/>
      <c r="U13" s="87"/>
    </row>
    <row r="14" spans="1:21" ht="18" customHeight="1" thickTop="1" thickBot="1" x14ac:dyDescent="0.25">
      <c r="B14" s="80"/>
      <c r="C14" s="88"/>
      <c r="D14" s="88"/>
      <c r="E14" s="88"/>
      <c r="F14" s="88"/>
      <c r="G14" s="80"/>
      <c r="H14" s="88"/>
      <c r="I14" s="88"/>
      <c r="J14" s="88"/>
      <c r="K14" s="80"/>
      <c r="Q14" s="88"/>
      <c r="R14" s="88"/>
      <c r="S14" s="88"/>
      <c r="T14" s="88"/>
      <c r="U14" s="80"/>
    </row>
    <row r="15" spans="1:21" ht="18" customHeight="1" thickTop="1" x14ac:dyDescent="0.2">
      <c r="B15" s="101"/>
      <c r="C15" s="91"/>
      <c r="D15" s="91"/>
      <c r="E15" s="90"/>
      <c r="F15" s="90"/>
      <c r="G15" s="90"/>
      <c r="H15" s="90"/>
      <c r="I15" s="90"/>
      <c r="J15" s="90"/>
      <c r="K15" s="90"/>
      <c r="L15" s="90"/>
      <c r="M15" s="90"/>
      <c r="N15" s="91"/>
      <c r="O15" s="91"/>
      <c r="P15" s="91"/>
      <c r="Q15" s="90"/>
      <c r="R15" s="90"/>
      <c r="S15" s="90"/>
      <c r="T15" s="90"/>
      <c r="U15" s="102"/>
    </row>
    <row r="16" spans="1:21" ht="18" customHeight="1" x14ac:dyDescent="0.2">
      <c r="B16" s="69"/>
      <c r="C16" s="416" t="s">
        <v>79</v>
      </c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8"/>
      <c r="U16" s="70"/>
    </row>
    <row r="17" spans="1:25" ht="18" customHeight="1" x14ac:dyDescent="0.2">
      <c r="B17" s="69"/>
      <c r="C17" s="419"/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1"/>
      <c r="U17" s="70"/>
    </row>
    <row r="18" spans="1:25" ht="18" customHeight="1" thickBot="1" x14ac:dyDescent="0.25">
      <c r="B18" s="72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4"/>
    </row>
    <row r="19" spans="1:25" ht="18" customHeight="1" thickTop="1" thickBot="1" x14ac:dyDescent="0.25">
      <c r="B19" s="80"/>
      <c r="C19" s="88"/>
      <c r="D19" s="88"/>
      <c r="E19" s="88"/>
      <c r="F19" s="88"/>
      <c r="G19" s="80"/>
      <c r="H19" s="88"/>
      <c r="I19" s="88"/>
      <c r="J19" s="88"/>
      <c r="K19" s="80"/>
      <c r="Q19" s="88"/>
      <c r="R19" s="88"/>
      <c r="S19" s="88"/>
      <c r="T19" s="88"/>
      <c r="U19" s="80"/>
    </row>
    <row r="20" spans="1:25" ht="18" customHeight="1" thickTop="1" x14ac:dyDescent="0.2">
      <c r="A20" s="2"/>
      <c r="B20" s="77"/>
      <c r="C20" s="89"/>
      <c r="D20" s="89"/>
      <c r="E20" s="89"/>
      <c r="F20" s="89"/>
      <c r="G20" s="90"/>
      <c r="H20" s="90"/>
      <c r="I20" s="90"/>
      <c r="J20" s="90"/>
      <c r="K20" s="90"/>
      <c r="L20" s="91"/>
      <c r="M20" s="91"/>
      <c r="N20" s="91"/>
      <c r="O20" s="91"/>
      <c r="P20" s="91"/>
      <c r="Q20" s="89"/>
      <c r="R20" s="92"/>
      <c r="S20" s="89"/>
      <c r="T20" s="89"/>
      <c r="U20" s="93"/>
    </row>
    <row r="21" spans="1:25" ht="23.25" customHeight="1" x14ac:dyDescent="0.2">
      <c r="A21" s="2"/>
      <c r="B21" s="94"/>
      <c r="C21" s="428" t="s">
        <v>51</v>
      </c>
      <c r="D21" s="429"/>
      <c r="E21" s="429"/>
      <c r="F21" s="429"/>
      <c r="G21" s="429"/>
      <c r="H21" s="429"/>
      <c r="I21" s="429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30"/>
      <c r="U21" s="95"/>
    </row>
    <row r="22" spans="1:25" ht="15" x14ac:dyDescent="0.2">
      <c r="A22" s="2"/>
      <c r="B22" s="96"/>
      <c r="C22" s="97"/>
      <c r="D22" s="97"/>
      <c r="E22" s="97"/>
      <c r="F22" s="80"/>
      <c r="G22" s="98"/>
      <c r="H22" s="98"/>
      <c r="I22" s="98"/>
      <c r="J22" s="80"/>
      <c r="K22" s="99"/>
      <c r="L22" s="80"/>
      <c r="M22" s="80"/>
      <c r="N22" s="80"/>
      <c r="O22" s="80"/>
      <c r="P22" s="80"/>
      <c r="Q22" s="80"/>
      <c r="R22" s="80"/>
      <c r="S22" s="80"/>
      <c r="T22" s="80"/>
      <c r="U22" s="82"/>
    </row>
    <row r="23" spans="1:25" ht="18" customHeight="1" x14ac:dyDescent="0.2">
      <c r="A23" s="2"/>
      <c r="B23" s="96"/>
      <c r="C23" s="431" t="s">
        <v>130</v>
      </c>
      <c r="D23" s="432"/>
      <c r="E23" s="432"/>
      <c r="F23" s="433"/>
      <c r="G23" s="98"/>
      <c r="H23" s="98"/>
      <c r="I23" s="98"/>
      <c r="J23" s="437" t="s">
        <v>131</v>
      </c>
      <c r="K23" s="438"/>
      <c r="L23" s="438"/>
      <c r="M23" s="439"/>
      <c r="N23" s="80"/>
      <c r="O23" s="80"/>
      <c r="P23" s="80"/>
      <c r="Q23" s="431" t="s">
        <v>132</v>
      </c>
      <c r="R23" s="432"/>
      <c r="S23" s="432"/>
      <c r="T23" s="433"/>
      <c r="U23" s="82"/>
    </row>
    <row r="24" spans="1:25" ht="18" customHeight="1" x14ac:dyDescent="0.2">
      <c r="A24" s="2"/>
      <c r="B24" s="96"/>
      <c r="C24" s="434"/>
      <c r="D24" s="435"/>
      <c r="E24" s="435"/>
      <c r="F24" s="436"/>
      <c r="G24" s="98"/>
      <c r="H24" s="98"/>
      <c r="I24" s="98"/>
      <c r="J24" s="440"/>
      <c r="K24" s="441"/>
      <c r="L24" s="441"/>
      <c r="M24" s="442"/>
      <c r="N24" s="80"/>
      <c r="O24" s="80"/>
      <c r="Q24" s="434"/>
      <c r="R24" s="435"/>
      <c r="S24" s="435"/>
      <c r="T24" s="436"/>
      <c r="U24" s="82"/>
    </row>
    <row r="25" spans="1:25" ht="16.5" customHeight="1" thickBot="1" x14ac:dyDescent="0.25">
      <c r="A25" s="2"/>
      <c r="B25" s="100"/>
      <c r="C25" s="86"/>
      <c r="D25" s="86"/>
      <c r="E25" s="85"/>
      <c r="F25" s="85"/>
      <c r="G25" s="85"/>
      <c r="H25" s="85"/>
      <c r="I25" s="85"/>
      <c r="J25" s="85"/>
      <c r="K25" s="85"/>
      <c r="L25" s="85"/>
      <c r="M25" s="85"/>
      <c r="N25" s="86"/>
      <c r="O25" s="86"/>
      <c r="P25" s="86"/>
      <c r="Q25" s="85"/>
      <c r="R25" s="85"/>
      <c r="S25" s="85"/>
      <c r="T25" s="85"/>
      <c r="U25" s="87"/>
    </row>
    <row r="26" spans="1:25" ht="16.5" customHeight="1" thickTop="1" thickBot="1" x14ac:dyDescent="0.25">
      <c r="A26" s="2"/>
      <c r="E26" s="80"/>
      <c r="F26" s="80"/>
      <c r="G26" s="80"/>
      <c r="H26" s="80"/>
      <c r="I26" s="80"/>
      <c r="J26" s="80"/>
      <c r="K26" s="80"/>
      <c r="L26" s="80"/>
      <c r="M26" s="80"/>
      <c r="Q26" s="80"/>
      <c r="R26" s="80"/>
      <c r="S26" s="80"/>
      <c r="T26" s="80"/>
      <c r="U26" s="80"/>
    </row>
    <row r="27" spans="1:25" ht="14.25" customHeight="1" thickTop="1" x14ac:dyDescent="0.2">
      <c r="A27" s="2"/>
      <c r="B27" s="101"/>
      <c r="C27" s="91"/>
      <c r="D27" s="91"/>
      <c r="E27" s="90"/>
      <c r="F27" s="90"/>
      <c r="G27" s="90"/>
      <c r="H27" s="90"/>
      <c r="I27" s="90"/>
      <c r="J27" s="90"/>
      <c r="K27" s="90"/>
      <c r="L27" s="90"/>
      <c r="M27" s="90"/>
      <c r="N27" s="91"/>
      <c r="O27" s="91"/>
      <c r="P27" s="91"/>
      <c r="Q27" s="90"/>
      <c r="R27" s="90"/>
      <c r="S27" s="90"/>
      <c r="T27" s="90"/>
      <c r="U27" s="102"/>
    </row>
    <row r="28" spans="1:25" ht="12.75" customHeight="1" x14ac:dyDescent="0.2">
      <c r="A28" s="2"/>
      <c r="B28" s="69"/>
      <c r="C28" s="443" t="s">
        <v>50</v>
      </c>
      <c r="D28" s="444"/>
      <c r="E28" s="444"/>
      <c r="F28" s="444"/>
      <c r="G28" s="444"/>
      <c r="H28" s="444"/>
      <c r="I28" s="444"/>
      <c r="J28" s="444"/>
      <c r="K28" s="444"/>
      <c r="L28" s="444"/>
      <c r="M28" s="444"/>
      <c r="N28" s="444"/>
      <c r="O28" s="444"/>
      <c r="P28" s="444"/>
      <c r="Q28" s="444"/>
      <c r="R28" s="444"/>
      <c r="S28" s="444"/>
      <c r="T28" s="445"/>
      <c r="U28" s="70"/>
    </row>
    <row r="29" spans="1:25" ht="12.75" customHeight="1" x14ac:dyDescent="0.2">
      <c r="A29" s="2"/>
      <c r="B29" s="69"/>
      <c r="C29" s="446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447"/>
      <c r="P29" s="447"/>
      <c r="Q29" s="447"/>
      <c r="R29" s="447"/>
      <c r="S29" s="447"/>
      <c r="T29" s="448"/>
      <c r="U29" s="70"/>
      <c r="Y29" s="35"/>
    </row>
    <row r="30" spans="1:25" ht="18" customHeight="1" thickBot="1" x14ac:dyDescent="0.25">
      <c r="A30" s="2"/>
      <c r="B30" s="72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4"/>
    </row>
    <row r="31" spans="1:25" ht="14.25" thickTop="1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5" ht="13.5" thickTop="1" x14ac:dyDescent="0.2">
      <c r="A32" s="2"/>
      <c r="B32" s="141" t="s">
        <v>80</v>
      </c>
      <c r="C32" s="138"/>
      <c r="D32" s="138"/>
      <c r="E32" s="192" t="s">
        <v>122</v>
      </c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3"/>
    </row>
    <row r="33" spans="1:21" x14ac:dyDescent="0.2">
      <c r="A33" s="2"/>
      <c r="B33" s="139"/>
      <c r="C33" s="2"/>
      <c r="D33" s="2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5"/>
    </row>
    <row r="34" spans="1:21" x14ac:dyDescent="0.2">
      <c r="A34" s="2"/>
      <c r="B34" s="139"/>
      <c r="C34" s="2"/>
      <c r="D34" s="2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5"/>
    </row>
    <row r="35" spans="1:21" x14ac:dyDescent="0.2">
      <c r="A35" s="2"/>
      <c r="B35" s="140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5"/>
    </row>
    <row r="36" spans="1:21" x14ac:dyDescent="0.2">
      <c r="A36" s="2"/>
      <c r="B36" s="139"/>
      <c r="C36" s="2"/>
      <c r="D36" s="2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5"/>
    </row>
    <row r="37" spans="1:21" x14ac:dyDescent="0.2">
      <c r="A37" s="2"/>
      <c r="B37" s="139"/>
      <c r="C37" s="2"/>
      <c r="D37" s="2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5"/>
    </row>
    <row r="38" spans="1:21" ht="22.5" customHeight="1" x14ac:dyDescent="0.2">
      <c r="A38" s="2"/>
      <c r="B38" s="139"/>
      <c r="C38" s="2"/>
      <c r="D38" s="2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5"/>
    </row>
    <row r="39" spans="1:21" ht="31.5" customHeight="1" thickBot="1" x14ac:dyDescent="0.25">
      <c r="B39" s="100"/>
      <c r="C39" s="86"/>
      <c r="D39" s="8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7"/>
    </row>
    <row r="40" spans="1:21" ht="13.5" thickTop="1" x14ac:dyDescent="0.2"/>
  </sheetData>
  <mergeCells count="13">
    <mergeCell ref="C11:F12"/>
    <mergeCell ref="J11:M12"/>
    <mergeCell ref="C16:T17"/>
    <mergeCell ref="E32:U39"/>
    <mergeCell ref="C3:T4"/>
    <mergeCell ref="C28:T29"/>
    <mergeCell ref="C21:T21"/>
    <mergeCell ref="C8:T9"/>
    <mergeCell ref="C5:T5"/>
    <mergeCell ref="Q23:T24"/>
    <mergeCell ref="Q11:T12"/>
    <mergeCell ref="J23:M24"/>
    <mergeCell ref="C23:F24"/>
  </mergeCells>
  <phoneticPr fontId="2" type="noConversion"/>
  <hyperlinks>
    <hyperlink ref="C11:E12" location="'K. Bilgiler'!A1" display="KİŞİSEL BİLGİLER "/>
    <hyperlink ref="Q11" location="'NOT Baremi'!A1" display="NOT BAREMİ"/>
    <hyperlink ref="J11:M12" location="'S. Listesi'!A1" display="SINIF LİSTESİ"/>
    <hyperlink ref="C23:F24" location="'1. Sınav'!A1" display="1.SINAV"/>
    <hyperlink ref="J23:M24" location="'2. Sınav'!A1" display="2.SINAV"/>
    <hyperlink ref="Q23:T24" location="'3. Sınav'!A1" display="3.SINAV"/>
    <hyperlink ref="C28:T29" location="'D. Sonu'!A1" display="DÖNEM SONU NOT ANALİZİ - NOT ÇİZELGESİ"/>
    <hyperlink ref="D28:S29" location="'D. Sonu'!A1" display="DÖNEM SONU NOT ÇİZELGESİ"/>
    <hyperlink ref="C16:T17" location="'Yazılı Tarihleri'!A1" display="SINAV TARİHLERİ"/>
  </hyperlinks>
  <pageMargins left="0.78740157480314965" right="0.78740157480314965" top="0.78740157480314965" bottom="0.78740157480314965" header="0.59055118110236227" footer="0.5905511811023622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0" tint="-0.249977111117893"/>
  </sheetPr>
  <dimension ref="A1:P50"/>
  <sheetViews>
    <sheetView zoomScaleNormal="100" workbookViewId="0">
      <selection activeCell="H16" sqref="H16:L23"/>
    </sheetView>
  </sheetViews>
  <sheetFormatPr defaultColWidth="9.140625" defaultRowHeight="12.75" x14ac:dyDescent="0.2"/>
  <cols>
    <col min="1" max="3" width="8.7109375" style="4" customWidth="1"/>
    <col min="4" max="4" width="9.28515625" style="4" customWidth="1"/>
    <col min="5" max="11" width="8.42578125" style="4" customWidth="1"/>
    <col min="12" max="12" width="13.85546875" style="4" customWidth="1"/>
    <col min="13" max="16384" width="9.140625" style="4"/>
  </cols>
  <sheetData>
    <row r="1" spans="1:16" ht="18" customHeight="1" x14ac:dyDescent="0.2">
      <c r="A1" s="409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</row>
    <row r="2" spans="1:16" ht="9" customHeight="1" x14ac:dyDescent="0.2">
      <c r="A2" s="2"/>
      <c r="B2" s="2"/>
      <c r="C2" s="2"/>
      <c r="D2" s="3"/>
      <c r="E2" s="449" t="s">
        <v>3</v>
      </c>
      <c r="F2" s="450"/>
      <c r="G2" s="450"/>
      <c r="H2" s="450"/>
      <c r="I2" s="450"/>
      <c r="J2" s="450"/>
      <c r="K2" s="450"/>
      <c r="L2" s="451"/>
      <c r="M2" s="3"/>
      <c r="N2" s="206" t="s">
        <v>129</v>
      </c>
      <c r="O2" s="206"/>
      <c r="P2" s="206"/>
    </row>
    <row r="3" spans="1:16" ht="6.75" customHeight="1" x14ac:dyDescent="0.2">
      <c r="A3" s="2"/>
      <c r="B3" s="2"/>
      <c r="C3" s="2"/>
      <c r="D3" s="3"/>
      <c r="E3" s="452"/>
      <c r="F3" s="453"/>
      <c r="G3" s="453"/>
      <c r="H3" s="453"/>
      <c r="I3" s="453"/>
      <c r="J3" s="453"/>
      <c r="K3" s="453"/>
      <c r="L3" s="454"/>
      <c r="M3" s="3"/>
      <c r="N3" s="206"/>
      <c r="O3" s="206"/>
      <c r="P3" s="206"/>
    </row>
    <row r="4" spans="1:16" ht="18" customHeight="1" x14ac:dyDescent="0.2">
      <c r="A4" s="2"/>
      <c r="B4" s="2"/>
      <c r="C4" s="2"/>
      <c r="D4" s="3"/>
      <c r="E4" s="455"/>
      <c r="F4" s="456"/>
      <c r="G4" s="456"/>
      <c r="H4" s="456"/>
      <c r="I4" s="456"/>
      <c r="J4" s="456"/>
      <c r="K4" s="456"/>
      <c r="L4" s="457"/>
      <c r="M4" s="3"/>
      <c r="N4" s="206"/>
      <c r="O4" s="206"/>
      <c r="P4" s="206"/>
    </row>
    <row r="5" spans="1:16" ht="18" customHeight="1" x14ac:dyDescent="0.2">
      <c r="A5" s="2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2"/>
      <c r="O5" s="2"/>
      <c r="P5" s="2"/>
    </row>
    <row r="6" spans="1:16" ht="14.1" customHeight="1" x14ac:dyDescent="0.2">
      <c r="A6" s="2"/>
      <c r="B6" s="2"/>
      <c r="C6" s="2"/>
      <c r="D6" s="3"/>
      <c r="E6" s="207" t="s">
        <v>5</v>
      </c>
      <c r="F6" s="207"/>
      <c r="G6" s="207"/>
      <c r="H6" s="458" t="s">
        <v>83</v>
      </c>
      <c r="I6" s="458"/>
      <c r="J6" s="458"/>
      <c r="K6" s="458"/>
      <c r="L6" s="458"/>
      <c r="M6" s="3"/>
      <c r="N6" s="2"/>
      <c r="O6" s="2"/>
      <c r="P6" s="2"/>
    </row>
    <row r="7" spans="1:16" ht="14.1" customHeight="1" x14ac:dyDescent="0.2">
      <c r="A7" s="2"/>
      <c r="B7" s="2"/>
      <c r="C7" s="2"/>
      <c r="D7" s="3"/>
      <c r="E7" s="207"/>
      <c r="F7" s="207"/>
      <c r="G7" s="207"/>
      <c r="H7" s="458"/>
      <c r="I7" s="458"/>
      <c r="J7" s="458"/>
      <c r="K7" s="458"/>
      <c r="L7" s="458"/>
      <c r="M7" s="3"/>
      <c r="N7" s="2"/>
      <c r="O7" s="2"/>
      <c r="P7" s="2"/>
    </row>
    <row r="8" spans="1:16" ht="14.1" customHeight="1" x14ac:dyDescent="0.2">
      <c r="A8" s="2"/>
      <c r="B8" s="2"/>
      <c r="C8" s="2"/>
      <c r="D8" s="3"/>
      <c r="E8" s="207" t="s">
        <v>84</v>
      </c>
      <c r="F8" s="207"/>
      <c r="G8" s="207"/>
      <c r="H8" s="458"/>
      <c r="I8" s="458"/>
      <c r="J8" s="458"/>
      <c r="K8" s="458"/>
      <c r="L8" s="458"/>
      <c r="M8" s="3"/>
      <c r="N8" s="2"/>
      <c r="O8" s="2"/>
      <c r="P8" s="2"/>
    </row>
    <row r="9" spans="1:16" ht="14.1" customHeight="1" x14ac:dyDescent="0.2">
      <c r="A9" s="2"/>
      <c r="B9" s="2"/>
      <c r="C9" s="2"/>
      <c r="D9" s="3"/>
      <c r="E9" s="207"/>
      <c r="F9" s="207"/>
      <c r="G9" s="207"/>
      <c r="H9" s="458"/>
      <c r="I9" s="458"/>
      <c r="J9" s="458"/>
      <c r="K9" s="458"/>
      <c r="L9" s="458"/>
      <c r="M9" s="3"/>
      <c r="N9" s="2"/>
      <c r="O9" s="2"/>
      <c r="P9" s="2"/>
    </row>
    <row r="10" spans="1:16" ht="14.1" customHeight="1" x14ac:dyDescent="0.2">
      <c r="A10" s="2"/>
      <c r="B10" s="2"/>
      <c r="C10" s="2"/>
      <c r="D10" s="3"/>
      <c r="E10" s="207" t="s">
        <v>6</v>
      </c>
      <c r="F10" s="207"/>
      <c r="G10" s="207"/>
      <c r="H10" s="458"/>
      <c r="I10" s="458"/>
      <c r="J10" s="458"/>
      <c r="K10" s="458"/>
      <c r="L10" s="458"/>
      <c r="M10" s="3"/>
      <c r="N10" s="2"/>
      <c r="O10" s="2"/>
      <c r="P10" s="2"/>
    </row>
    <row r="11" spans="1:16" ht="14.1" customHeight="1" x14ac:dyDescent="0.2">
      <c r="A11" s="2"/>
      <c r="B11" s="2"/>
      <c r="C11" s="2"/>
      <c r="D11" s="3"/>
      <c r="E11" s="207"/>
      <c r="F11" s="207"/>
      <c r="G11" s="207"/>
      <c r="H11" s="458"/>
      <c r="I11" s="458"/>
      <c r="J11" s="458"/>
      <c r="K11" s="458"/>
      <c r="L11" s="458"/>
      <c r="M11" s="3"/>
      <c r="N11" s="2"/>
      <c r="O11" s="2"/>
      <c r="P11" s="2"/>
    </row>
    <row r="12" spans="1:16" ht="14.1" customHeight="1" x14ac:dyDescent="0.2">
      <c r="A12" s="2"/>
      <c r="B12" s="2"/>
      <c r="C12" s="2"/>
      <c r="D12" s="3"/>
      <c r="E12" s="207" t="s">
        <v>7</v>
      </c>
      <c r="F12" s="207"/>
      <c r="G12" s="207"/>
      <c r="H12" s="458"/>
      <c r="I12" s="458"/>
      <c r="J12" s="458"/>
      <c r="K12" s="458"/>
      <c r="L12" s="458"/>
      <c r="M12" s="3"/>
      <c r="N12" s="2"/>
      <c r="O12" s="2"/>
      <c r="P12" s="2"/>
    </row>
    <row r="13" spans="1:16" ht="14.1" customHeight="1" x14ac:dyDescent="0.2">
      <c r="A13" s="2"/>
      <c r="B13" s="2"/>
      <c r="C13" s="2"/>
      <c r="D13" s="3"/>
      <c r="E13" s="207"/>
      <c r="F13" s="207"/>
      <c r="G13" s="207"/>
      <c r="H13" s="458"/>
      <c r="I13" s="458"/>
      <c r="J13" s="458"/>
      <c r="K13" s="458"/>
      <c r="L13" s="458"/>
      <c r="M13" s="3"/>
      <c r="N13" s="2"/>
      <c r="O13" s="2"/>
      <c r="P13" s="2"/>
    </row>
    <row r="14" spans="1:16" ht="14.1" customHeight="1" x14ac:dyDescent="0.2">
      <c r="A14" s="2"/>
      <c r="B14" s="2"/>
      <c r="C14" s="2"/>
      <c r="D14" s="3"/>
      <c r="M14" s="3"/>
      <c r="N14" s="2"/>
      <c r="O14" s="2"/>
      <c r="P14" s="2"/>
    </row>
    <row r="15" spans="1:16" ht="14.1" customHeight="1" x14ac:dyDescent="0.2">
      <c r="A15" s="2"/>
      <c r="B15" s="2"/>
      <c r="C15" s="2"/>
      <c r="D15" s="3"/>
      <c r="M15" s="3"/>
      <c r="N15" s="2"/>
      <c r="O15" s="2"/>
      <c r="P15" s="2"/>
    </row>
    <row r="16" spans="1:16" ht="14.1" customHeight="1" x14ac:dyDescent="0.2">
      <c r="A16" s="2"/>
      <c r="B16" s="2"/>
      <c r="C16" s="2"/>
      <c r="D16" s="3"/>
      <c r="E16" s="207" t="s">
        <v>8</v>
      </c>
      <c r="F16" s="207"/>
      <c r="G16" s="207"/>
      <c r="H16" s="458"/>
      <c r="I16" s="458"/>
      <c r="J16" s="458"/>
      <c r="K16" s="458"/>
      <c r="L16" s="458"/>
      <c r="M16" s="3"/>
      <c r="N16" s="2"/>
      <c r="O16" s="2"/>
      <c r="P16" s="2"/>
    </row>
    <row r="17" spans="1:16" ht="14.1" customHeight="1" x14ac:dyDescent="0.2">
      <c r="A17" s="2"/>
      <c r="B17" s="2"/>
      <c r="C17" s="2"/>
      <c r="D17" s="3"/>
      <c r="E17" s="207"/>
      <c r="F17" s="207"/>
      <c r="G17" s="207"/>
      <c r="H17" s="458"/>
      <c r="I17" s="458"/>
      <c r="J17" s="458"/>
      <c r="K17" s="458"/>
      <c r="L17" s="458"/>
      <c r="M17" s="3"/>
      <c r="N17" s="2"/>
      <c r="O17" s="2"/>
      <c r="P17" s="2"/>
    </row>
    <row r="18" spans="1:16" ht="14.1" customHeight="1" x14ac:dyDescent="0.2">
      <c r="A18" s="2"/>
      <c r="B18" s="2"/>
      <c r="C18" s="2"/>
      <c r="D18" s="3"/>
      <c r="E18" s="207" t="s">
        <v>9</v>
      </c>
      <c r="F18" s="207"/>
      <c r="G18" s="207"/>
      <c r="H18" s="458"/>
      <c r="I18" s="458"/>
      <c r="J18" s="458"/>
      <c r="K18" s="458"/>
      <c r="L18" s="458"/>
      <c r="M18" s="3"/>
      <c r="N18" s="2"/>
      <c r="O18" s="2"/>
      <c r="P18" s="2"/>
    </row>
    <row r="19" spans="1:16" ht="14.1" customHeight="1" x14ac:dyDescent="0.2">
      <c r="A19" s="2"/>
      <c r="B19" s="2"/>
      <c r="C19" s="2"/>
      <c r="D19" s="3"/>
      <c r="E19" s="207"/>
      <c r="F19" s="207"/>
      <c r="G19" s="207"/>
      <c r="H19" s="458"/>
      <c r="I19" s="458"/>
      <c r="J19" s="458"/>
      <c r="K19" s="458"/>
      <c r="L19" s="458"/>
      <c r="M19" s="3"/>
      <c r="N19" s="2"/>
      <c r="O19" s="2"/>
      <c r="P19" s="2"/>
    </row>
    <row r="20" spans="1:16" ht="14.1" customHeight="1" x14ac:dyDescent="0.2">
      <c r="A20" s="2"/>
      <c r="B20" s="2"/>
      <c r="C20" s="2"/>
      <c r="D20" s="3"/>
      <c r="E20" s="207" t="s">
        <v>121</v>
      </c>
      <c r="F20" s="207"/>
      <c r="G20" s="207"/>
      <c r="H20" s="458"/>
      <c r="I20" s="458"/>
      <c r="J20" s="458"/>
      <c r="K20" s="458"/>
      <c r="L20" s="458"/>
      <c r="M20" s="3"/>
      <c r="N20" s="2"/>
      <c r="O20" s="2"/>
      <c r="P20" s="2"/>
    </row>
    <row r="21" spans="1:16" ht="14.1" customHeight="1" x14ac:dyDescent="0.2">
      <c r="A21" s="2"/>
      <c r="B21" s="2"/>
      <c r="C21" s="2"/>
      <c r="D21" s="3"/>
      <c r="E21" s="207"/>
      <c r="F21" s="207"/>
      <c r="G21" s="207"/>
      <c r="H21" s="458"/>
      <c r="I21" s="458"/>
      <c r="J21" s="458"/>
      <c r="K21" s="458"/>
      <c r="L21" s="458"/>
      <c r="M21" s="3"/>
      <c r="N21" s="2"/>
      <c r="O21" s="2"/>
      <c r="P21" s="2"/>
    </row>
    <row r="22" spans="1:16" ht="14.1" customHeight="1" x14ac:dyDescent="0.2">
      <c r="A22" s="2"/>
      <c r="B22" s="2"/>
      <c r="C22" s="2"/>
      <c r="D22" s="3"/>
      <c r="E22" s="207" t="s">
        <v>10</v>
      </c>
      <c r="F22" s="207"/>
      <c r="G22" s="207"/>
      <c r="H22" s="458"/>
      <c r="I22" s="458"/>
      <c r="J22" s="458"/>
      <c r="K22" s="458"/>
      <c r="L22" s="458"/>
      <c r="M22" s="3"/>
      <c r="N22" s="2"/>
      <c r="O22" s="2"/>
      <c r="P22" s="2"/>
    </row>
    <row r="23" spans="1:16" ht="14.1" customHeight="1" x14ac:dyDescent="0.2">
      <c r="A23" s="2"/>
      <c r="B23" s="2"/>
      <c r="C23" s="2"/>
      <c r="D23" s="3"/>
      <c r="E23" s="207"/>
      <c r="F23" s="207"/>
      <c r="G23" s="207"/>
      <c r="H23" s="458"/>
      <c r="I23" s="458"/>
      <c r="J23" s="458"/>
      <c r="K23" s="458"/>
      <c r="L23" s="458"/>
      <c r="M23" s="3"/>
      <c r="N23" s="2"/>
      <c r="O23" s="2"/>
      <c r="P23" s="2"/>
    </row>
    <row r="24" spans="1:16" ht="18" customHeight="1" x14ac:dyDescent="0.2">
      <c r="A24" s="2"/>
      <c r="B24" s="2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2"/>
      <c r="O24" s="2"/>
      <c r="P24" s="2"/>
    </row>
    <row r="25" spans="1:16" ht="18" customHeight="1" x14ac:dyDescent="0.2">
      <c r="A25" s="2"/>
      <c r="B25" s="2"/>
      <c r="C25" s="2"/>
      <c r="D25" s="3"/>
      <c r="E25" s="3"/>
      <c r="F25" s="3"/>
      <c r="G25" s="3"/>
      <c r="H25" s="3"/>
      <c r="I25" s="3"/>
      <c r="J25" s="3"/>
      <c r="K25" s="3"/>
      <c r="L25" s="30"/>
      <c r="M25" s="3"/>
      <c r="N25" s="2"/>
      <c r="O25" s="2"/>
      <c r="P25" s="2"/>
    </row>
    <row r="26" spans="1:16" ht="18" customHeight="1" x14ac:dyDescent="0.2">
      <c r="A26" s="2"/>
      <c r="B26" s="2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2"/>
    </row>
    <row r="27" spans="1:16" ht="18" customHeight="1" x14ac:dyDescent="0.2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2"/>
      <c r="O27" s="2"/>
      <c r="P27" s="2"/>
    </row>
    <row r="28" spans="1:16" ht="18" customHeight="1" x14ac:dyDescent="0.2">
      <c r="A28" s="2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2"/>
      <c r="O28" s="2"/>
      <c r="P28" s="2"/>
    </row>
    <row r="29" spans="1:16" ht="18" customHeight="1" x14ac:dyDescent="0.2">
      <c r="A29" s="2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2"/>
      <c r="O29" s="2"/>
      <c r="P29" s="2"/>
    </row>
    <row r="30" spans="1:16" ht="18" customHeight="1" x14ac:dyDescent="0.2">
      <c r="A30" s="2"/>
      <c r="B30" s="2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2"/>
      <c r="O30" s="2"/>
      <c r="P30" s="2"/>
    </row>
    <row r="31" spans="1:16" ht="18" customHeight="1" x14ac:dyDescent="0.2">
      <c r="A31" s="2"/>
      <c r="B31" s="2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2"/>
      <c r="O31" s="2"/>
      <c r="P31" s="2"/>
    </row>
    <row r="32" spans="1:16" ht="18" customHeight="1" x14ac:dyDescent="0.2">
      <c r="A32" s="2"/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2"/>
      <c r="O32" s="2"/>
      <c r="P32" s="2"/>
    </row>
    <row r="33" spans="1:16" ht="18" customHeight="1" x14ac:dyDescent="0.2">
      <c r="A33" s="2"/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2"/>
      <c r="P33" s="2"/>
    </row>
    <row r="34" spans="1:16" ht="18" customHeight="1" x14ac:dyDescent="0.2">
      <c r="A34" s="2"/>
      <c r="B34" s="2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2"/>
      <c r="O34" s="2"/>
      <c r="P34" s="2"/>
    </row>
    <row r="35" spans="1:16" ht="18" customHeight="1" x14ac:dyDescent="0.2">
      <c r="A35" s="2"/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2"/>
      <c r="O35" s="2"/>
      <c r="P35" s="2"/>
    </row>
    <row r="36" spans="1:16" ht="18" customHeight="1" x14ac:dyDescent="0.2">
      <c r="A36" s="2"/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2"/>
      <c r="O36" s="2"/>
      <c r="P36" s="2"/>
    </row>
    <row r="37" spans="1:16" ht="18" customHeight="1" x14ac:dyDescent="0.2">
      <c r="A37" s="2"/>
      <c r="B37" s="2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2"/>
      <c r="O37" s="2"/>
      <c r="P37" s="2"/>
    </row>
    <row r="38" spans="1:16" ht="18" customHeight="1" x14ac:dyDescent="0.2">
      <c r="A38" s="2"/>
      <c r="B38" s="2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2"/>
      <c r="O38" s="2"/>
      <c r="P38" s="2"/>
    </row>
    <row r="39" spans="1:16" ht="18" customHeight="1" x14ac:dyDescent="0.2">
      <c r="A39" s="2"/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2"/>
      <c r="O39" s="2"/>
      <c r="P39" s="2"/>
    </row>
    <row r="40" spans="1:16" ht="18" customHeight="1" x14ac:dyDescent="0.2">
      <c r="A40" s="2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2"/>
      <c r="O40" s="2"/>
      <c r="P40" s="2"/>
    </row>
    <row r="41" spans="1:16" ht="18" customHeight="1" x14ac:dyDescent="0.2">
      <c r="A41" s="2"/>
      <c r="B41" s="2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2"/>
      <c r="O41" s="2"/>
      <c r="P41" s="2"/>
    </row>
    <row r="42" spans="1:16" ht="18" customHeight="1" x14ac:dyDescent="0.2">
      <c r="A42" s="2"/>
      <c r="B42" s="2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2"/>
      <c r="O42" s="2"/>
      <c r="P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sheetProtection selectLockedCells="1"/>
  <mergeCells count="18">
    <mergeCell ref="E22:G23"/>
    <mergeCell ref="H22:L23"/>
    <mergeCell ref="H18:L19"/>
    <mergeCell ref="H20:L21"/>
    <mergeCell ref="E18:G19"/>
    <mergeCell ref="E20:G21"/>
    <mergeCell ref="N2:P4"/>
    <mergeCell ref="E8:G9"/>
    <mergeCell ref="E16:G17"/>
    <mergeCell ref="E2:L4"/>
    <mergeCell ref="H6:L7"/>
    <mergeCell ref="H10:L11"/>
    <mergeCell ref="E6:G7"/>
    <mergeCell ref="E10:G11"/>
    <mergeCell ref="H12:L13"/>
    <mergeCell ref="E12:G13"/>
    <mergeCell ref="H8:L9"/>
    <mergeCell ref="H16:L17"/>
  </mergeCells>
  <phoneticPr fontId="2" type="noConversion"/>
  <hyperlinks>
    <hyperlink ref="N2:P4" location="'Ana Sayfa'!A1" display="Başa Dön"/>
  </hyperlinks>
  <pageMargins left="1.31" right="0.78740157480314965" top="0.78740157480314965" bottom="0.78740157480314965" header="0.59055118110236227" footer="0.5905511811023622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AR6"/>
  <sheetViews>
    <sheetView tabSelected="1" workbookViewId="0">
      <selection activeCell="H4" sqref="H4"/>
    </sheetView>
  </sheetViews>
  <sheetFormatPr defaultRowHeight="12.75" x14ac:dyDescent="0.2"/>
  <sheetData>
    <row r="1" spans="1:44" ht="16.5" thickBot="1" x14ac:dyDescent="0.3">
      <c r="A1" s="210" t="str">
        <f>'K. Bilgiler'!H10&amp;" DERSİ "</f>
        <v xml:space="preserve"> DERSİ </v>
      </c>
      <c r="B1" s="210"/>
      <c r="C1" s="210"/>
      <c r="D1" s="210"/>
      <c r="E1" s="210"/>
      <c r="F1" s="210"/>
      <c r="G1" s="210"/>
      <c r="H1" s="210"/>
      <c r="I1" s="210"/>
    </row>
    <row r="2" spans="1:44" s="4" customFormat="1" ht="32.25" customHeight="1" thickTop="1" thickBot="1" x14ac:dyDescent="0.35">
      <c r="A2" s="211" t="s">
        <v>79</v>
      </c>
      <c r="B2" s="212"/>
      <c r="C2" s="212"/>
      <c r="D2" s="212"/>
      <c r="E2" s="212"/>
      <c r="F2" s="212"/>
      <c r="G2" s="212"/>
      <c r="H2" s="212"/>
      <c r="I2" s="213"/>
      <c r="J2" s="206" t="s">
        <v>129</v>
      </c>
      <c r="K2" s="206"/>
      <c r="L2" s="20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</row>
    <row r="3" spans="1:44" s="4" customFormat="1" ht="18" customHeight="1" thickTop="1" thickBot="1" x14ac:dyDescent="0.3">
      <c r="A3" s="459" t="s">
        <v>124</v>
      </c>
      <c r="B3" s="460"/>
      <c r="C3" s="460"/>
      <c r="D3" s="208"/>
      <c r="E3" s="209"/>
      <c r="F3" s="209"/>
      <c r="G3" s="209"/>
      <c r="H3" s="168"/>
      <c r="I3" s="169"/>
      <c r="J3" s="206"/>
      <c r="K3" s="206"/>
      <c r="L3" s="206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</row>
    <row r="4" spans="1:44" s="4" customFormat="1" ht="18" customHeight="1" thickTop="1" thickBot="1" x14ac:dyDescent="0.3">
      <c r="A4" s="459" t="s">
        <v>125</v>
      </c>
      <c r="B4" s="460"/>
      <c r="C4" s="460"/>
      <c r="D4" s="208"/>
      <c r="E4" s="209"/>
      <c r="F4" s="209"/>
      <c r="G4" s="209"/>
      <c r="H4" s="168"/>
      <c r="I4" s="169"/>
      <c r="J4" s="206"/>
      <c r="K4" s="206"/>
      <c r="L4" s="206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4" s="4" customFormat="1" ht="18" customHeight="1" thickTop="1" thickBot="1" x14ac:dyDescent="0.3">
      <c r="A5" s="461" t="s">
        <v>126</v>
      </c>
      <c r="B5" s="462"/>
      <c r="C5" s="462"/>
      <c r="D5" s="208"/>
      <c r="E5" s="209"/>
      <c r="F5" s="209"/>
      <c r="G5" s="209"/>
      <c r="H5" s="170"/>
      <c r="I5" s="171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</row>
    <row r="6" spans="1:44" ht="13.5" thickTop="1" x14ac:dyDescent="0.2"/>
  </sheetData>
  <protectedRanges>
    <protectedRange sqref="D3:G5" name="Aralık1"/>
  </protectedRanges>
  <mergeCells count="9">
    <mergeCell ref="J2:L4"/>
    <mergeCell ref="A5:C5"/>
    <mergeCell ref="D4:G4"/>
    <mergeCell ref="D5:G5"/>
    <mergeCell ref="A1:I1"/>
    <mergeCell ref="A2:I2"/>
    <mergeCell ref="D3:G3"/>
    <mergeCell ref="A3:C3"/>
    <mergeCell ref="A4:C4"/>
  </mergeCells>
  <hyperlinks>
    <hyperlink ref="J2:L4" location="'Ana Sayfa'!A1" display="Başa Dö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theme="0" tint="-0.249977111117893"/>
  </sheetPr>
  <dimension ref="A1:K69"/>
  <sheetViews>
    <sheetView zoomScaleNormal="100" workbookViewId="0">
      <selection activeCell="E4" sqref="E4:E69"/>
    </sheetView>
  </sheetViews>
  <sheetFormatPr defaultColWidth="9.140625" defaultRowHeight="12.75" x14ac:dyDescent="0.2"/>
  <cols>
    <col min="1" max="3" width="8.85546875" style="4" customWidth="1"/>
    <col min="4" max="4" width="9.7109375" style="4" customWidth="1"/>
    <col min="5" max="5" width="8.7109375" style="4" customWidth="1"/>
    <col min="6" max="6" width="12.7109375" style="4" customWidth="1"/>
    <col min="7" max="7" width="45.7109375" style="4" customWidth="1"/>
    <col min="8" max="8" width="10.7109375" style="4" customWidth="1"/>
    <col min="9" max="16384" width="9.140625" style="4"/>
  </cols>
  <sheetData>
    <row r="1" spans="1:11" x14ac:dyDescent="0.2">
      <c r="A1" s="2"/>
      <c r="B1" s="2"/>
      <c r="C1" s="2"/>
      <c r="D1" s="25"/>
      <c r="E1" s="25"/>
      <c r="F1" s="25"/>
      <c r="G1" s="25"/>
      <c r="H1" s="25"/>
      <c r="I1" s="2"/>
      <c r="J1" s="2"/>
      <c r="K1" s="2"/>
    </row>
    <row r="2" spans="1:11" ht="36" customHeight="1" x14ac:dyDescent="0.2">
      <c r="A2" s="2"/>
      <c r="B2" s="2"/>
      <c r="C2" s="2"/>
      <c r="D2" s="25"/>
      <c r="E2" s="463" t="s">
        <v>4</v>
      </c>
      <c r="F2" s="463"/>
      <c r="G2" s="463"/>
      <c r="H2" s="26"/>
      <c r="I2" s="206" t="s">
        <v>129</v>
      </c>
      <c r="J2" s="206"/>
      <c r="K2" s="206"/>
    </row>
    <row r="3" spans="1:11" ht="35.25" customHeight="1" x14ac:dyDescent="0.2">
      <c r="A3" s="2"/>
      <c r="B3" s="2"/>
      <c r="C3" s="2"/>
      <c r="D3" s="25"/>
      <c r="E3" s="28" t="s">
        <v>42</v>
      </c>
      <c r="F3" s="29" t="s">
        <v>11</v>
      </c>
      <c r="G3" s="29" t="s">
        <v>1</v>
      </c>
      <c r="H3" s="25"/>
      <c r="I3" s="206"/>
      <c r="J3" s="206"/>
      <c r="K3" s="206"/>
    </row>
    <row r="4" spans="1:11" x14ac:dyDescent="0.2">
      <c r="A4" s="2"/>
      <c r="B4" s="2"/>
      <c r="C4" s="2"/>
      <c r="D4" s="25"/>
      <c r="E4" s="464">
        <v>1</v>
      </c>
      <c r="F4" s="191"/>
      <c r="G4" s="191"/>
      <c r="H4" s="25"/>
      <c r="I4" s="206"/>
      <c r="J4" s="206"/>
      <c r="K4" s="206"/>
    </row>
    <row r="5" spans="1:11" x14ac:dyDescent="0.2">
      <c r="A5" s="2"/>
      <c r="B5" s="2"/>
      <c r="C5" s="2"/>
      <c r="D5" s="25"/>
      <c r="E5" s="464">
        <v>2</v>
      </c>
      <c r="F5" s="191"/>
      <c r="G5" s="191"/>
      <c r="H5" s="25"/>
      <c r="I5" s="2"/>
      <c r="J5" s="2"/>
      <c r="K5" s="2"/>
    </row>
    <row r="6" spans="1:11" x14ac:dyDescent="0.2">
      <c r="A6" s="2"/>
      <c r="B6" s="2"/>
      <c r="C6" s="2"/>
      <c r="D6" s="25"/>
      <c r="E6" s="464">
        <v>3</v>
      </c>
      <c r="F6" s="191"/>
      <c r="G6" s="191"/>
      <c r="H6" s="25"/>
      <c r="I6" s="2"/>
      <c r="J6" s="2"/>
      <c r="K6" s="2"/>
    </row>
    <row r="7" spans="1:11" x14ac:dyDescent="0.2">
      <c r="A7" s="2"/>
      <c r="B7" s="2"/>
      <c r="C7" s="2"/>
      <c r="D7" s="25"/>
      <c r="E7" s="464">
        <v>4</v>
      </c>
      <c r="F7" s="191"/>
      <c r="G7" s="191"/>
      <c r="H7" s="25"/>
      <c r="I7" s="2"/>
      <c r="J7" s="2"/>
      <c r="K7" s="2"/>
    </row>
    <row r="8" spans="1:11" x14ac:dyDescent="0.2">
      <c r="A8" s="2"/>
      <c r="B8" s="2"/>
      <c r="C8" s="2"/>
      <c r="D8" s="25"/>
      <c r="E8" s="464">
        <v>5</v>
      </c>
      <c r="F8" s="191"/>
      <c r="G8" s="191"/>
      <c r="H8" s="25"/>
      <c r="I8" s="2"/>
      <c r="J8" s="2"/>
      <c r="K8" s="2"/>
    </row>
    <row r="9" spans="1:11" x14ac:dyDescent="0.2">
      <c r="A9" s="2"/>
      <c r="B9" s="2"/>
      <c r="C9" s="2"/>
      <c r="D9" s="25"/>
      <c r="E9" s="464">
        <v>6</v>
      </c>
      <c r="F9" s="191"/>
      <c r="G9" s="191"/>
      <c r="H9" s="25"/>
      <c r="I9" s="2"/>
      <c r="J9" s="2"/>
      <c r="K9" s="2"/>
    </row>
    <row r="10" spans="1:11" x14ac:dyDescent="0.2">
      <c r="A10" s="2"/>
      <c r="B10" s="2"/>
      <c r="C10" s="2"/>
      <c r="D10" s="25"/>
      <c r="E10" s="464">
        <v>7</v>
      </c>
      <c r="F10" s="191"/>
      <c r="G10" s="191"/>
      <c r="H10" s="25"/>
      <c r="I10" s="2"/>
      <c r="J10" s="2"/>
      <c r="K10" s="2"/>
    </row>
    <row r="11" spans="1:11" x14ac:dyDescent="0.2">
      <c r="A11" s="2"/>
      <c r="B11" s="2"/>
      <c r="C11" s="2"/>
      <c r="D11" s="25"/>
      <c r="E11" s="464">
        <v>8</v>
      </c>
      <c r="F11" s="191"/>
      <c r="G11" s="191"/>
      <c r="H11" s="25"/>
      <c r="I11" s="2"/>
      <c r="J11" s="2"/>
      <c r="K11" s="2"/>
    </row>
    <row r="12" spans="1:11" x14ac:dyDescent="0.2">
      <c r="A12" s="2"/>
      <c r="B12" s="2"/>
      <c r="C12" s="2"/>
      <c r="D12" s="25"/>
      <c r="E12" s="464">
        <v>9</v>
      </c>
      <c r="F12" s="191"/>
      <c r="G12" s="191"/>
      <c r="H12" s="25"/>
      <c r="I12" s="2"/>
      <c r="J12" s="2"/>
      <c r="K12" s="2"/>
    </row>
    <row r="13" spans="1:11" x14ac:dyDescent="0.2">
      <c r="A13" s="2"/>
      <c r="B13" s="2"/>
      <c r="C13" s="2"/>
      <c r="D13" s="25"/>
      <c r="E13" s="464">
        <v>10</v>
      </c>
      <c r="F13" s="191"/>
      <c r="G13" s="191"/>
      <c r="H13" s="25"/>
      <c r="I13" s="2"/>
      <c r="J13" s="2"/>
      <c r="K13" s="2"/>
    </row>
    <row r="14" spans="1:11" x14ac:dyDescent="0.2">
      <c r="A14" s="2"/>
      <c r="B14" s="2"/>
      <c r="C14" s="2"/>
      <c r="D14" s="25"/>
      <c r="E14" s="464">
        <v>11</v>
      </c>
      <c r="F14" s="191"/>
      <c r="G14" s="191"/>
      <c r="H14" s="25"/>
      <c r="I14" s="2"/>
      <c r="J14" s="2"/>
      <c r="K14" s="2"/>
    </row>
    <row r="15" spans="1:11" x14ac:dyDescent="0.2">
      <c r="A15" s="2"/>
      <c r="B15" s="2"/>
      <c r="C15" s="2"/>
      <c r="D15" s="25"/>
      <c r="E15" s="464">
        <v>12</v>
      </c>
      <c r="F15" s="191"/>
      <c r="G15" s="191"/>
      <c r="H15" s="25"/>
      <c r="I15" s="2"/>
      <c r="J15" s="2"/>
      <c r="K15" s="2"/>
    </row>
    <row r="16" spans="1:11" x14ac:dyDescent="0.2">
      <c r="A16" s="2"/>
      <c r="B16" s="2"/>
      <c r="C16" s="2"/>
      <c r="D16" s="25"/>
      <c r="E16" s="464">
        <v>13</v>
      </c>
      <c r="F16" s="191"/>
      <c r="G16" s="191"/>
      <c r="H16" s="25"/>
      <c r="I16" s="2"/>
      <c r="J16" s="2"/>
      <c r="K16" s="2"/>
    </row>
    <row r="17" spans="1:11" x14ac:dyDescent="0.2">
      <c r="A17" s="2"/>
      <c r="B17" s="2"/>
      <c r="C17" s="2"/>
      <c r="D17" s="25"/>
      <c r="E17" s="464">
        <v>14</v>
      </c>
      <c r="F17" s="191"/>
      <c r="G17" s="191"/>
      <c r="H17" s="25"/>
      <c r="I17" s="2"/>
      <c r="J17" s="2"/>
      <c r="K17" s="2"/>
    </row>
    <row r="18" spans="1:11" x14ac:dyDescent="0.2">
      <c r="A18" s="2"/>
      <c r="B18" s="2"/>
      <c r="C18" s="2"/>
      <c r="D18" s="25"/>
      <c r="E18" s="464">
        <v>15</v>
      </c>
      <c r="F18" s="191"/>
      <c r="G18" s="191"/>
      <c r="H18" s="25"/>
      <c r="I18" s="2"/>
      <c r="J18" s="2"/>
      <c r="K18" s="2"/>
    </row>
    <row r="19" spans="1:11" x14ac:dyDescent="0.2">
      <c r="A19" s="2"/>
      <c r="B19" s="2"/>
      <c r="C19" s="2"/>
      <c r="D19" s="25"/>
      <c r="E19" s="464">
        <v>16</v>
      </c>
      <c r="F19" s="191"/>
      <c r="G19" s="191"/>
      <c r="H19" s="25"/>
      <c r="I19" s="2"/>
      <c r="J19" s="2"/>
      <c r="K19" s="2"/>
    </row>
    <row r="20" spans="1:11" x14ac:dyDescent="0.2">
      <c r="A20" s="2"/>
      <c r="B20" s="2"/>
      <c r="C20" s="2"/>
      <c r="D20" s="25"/>
      <c r="E20" s="464">
        <v>17</v>
      </c>
      <c r="F20" s="191"/>
      <c r="G20" s="191"/>
      <c r="H20" s="25"/>
      <c r="I20" s="2"/>
      <c r="J20" s="2"/>
      <c r="K20" s="2"/>
    </row>
    <row r="21" spans="1:11" x14ac:dyDescent="0.2">
      <c r="A21" s="2"/>
      <c r="B21" s="2"/>
      <c r="C21" s="2"/>
      <c r="D21" s="25"/>
      <c r="E21" s="464">
        <v>18</v>
      </c>
      <c r="F21" s="191"/>
      <c r="G21" s="191"/>
      <c r="H21" s="25"/>
      <c r="I21" s="2"/>
      <c r="J21" s="2"/>
      <c r="K21" s="2"/>
    </row>
    <row r="22" spans="1:11" x14ac:dyDescent="0.2">
      <c r="A22" s="2"/>
      <c r="B22" s="2"/>
      <c r="C22" s="2"/>
      <c r="D22" s="25"/>
      <c r="E22" s="464">
        <v>19</v>
      </c>
      <c r="F22" s="191"/>
      <c r="G22" s="191"/>
      <c r="H22" s="25"/>
      <c r="I22" s="2"/>
      <c r="J22" s="2"/>
      <c r="K22" s="2"/>
    </row>
    <row r="23" spans="1:11" x14ac:dyDescent="0.2">
      <c r="A23" s="2"/>
      <c r="B23" s="2"/>
      <c r="C23" s="2"/>
      <c r="D23" s="25"/>
      <c r="E23" s="464">
        <v>20</v>
      </c>
      <c r="F23" s="191"/>
      <c r="G23" s="191"/>
      <c r="H23" s="25"/>
      <c r="I23" s="2"/>
      <c r="J23" s="2"/>
      <c r="K23" s="2"/>
    </row>
    <row r="24" spans="1:11" x14ac:dyDescent="0.2">
      <c r="A24" s="2"/>
      <c r="B24" s="2"/>
      <c r="C24" s="2"/>
      <c r="D24" s="25"/>
      <c r="E24" s="464">
        <v>21</v>
      </c>
      <c r="F24" s="191"/>
      <c r="G24" s="191"/>
      <c r="H24" s="25"/>
      <c r="I24" s="2"/>
      <c r="J24" s="2"/>
      <c r="K24" s="2"/>
    </row>
    <row r="25" spans="1:11" x14ac:dyDescent="0.2">
      <c r="A25" s="2"/>
      <c r="B25" s="2"/>
      <c r="C25" s="2"/>
      <c r="D25" s="25"/>
      <c r="E25" s="464">
        <v>22</v>
      </c>
      <c r="F25" s="191"/>
      <c r="G25" s="191"/>
      <c r="H25" s="25"/>
      <c r="I25" s="2"/>
      <c r="J25" s="2"/>
      <c r="K25" s="2"/>
    </row>
    <row r="26" spans="1:11" x14ac:dyDescent="0.2">
      <c r="A26" s="2"/>
      <c r="B26" s="2"/>
      <c r="C26" s="2"/>
      <c r="D26" s="25"/>
      <c r="E26" s="464">
        <v>23</v>
      </c>
      <c r="F26" s="191"/>
      <c r="G26" s="191"/>
      <c r="H26" s="25"/>
      <c r="I26" s="2"/>
      <c r="J26" s="2"/>
      <c r="K26" s="2"/>
    </row>
    <row r="27" spans="1:11" x14ac:dyDescent="0.2">
      <c r="A27" s="2"/>
      <c r="B27" s="2"/>
      <c r="C27" s="2"/>
      <c r="D27" s="25"/>
      <c r="E27" s="464">
        <v>24</v>
      </c>
      <c r="F27" s="191"/>
      <c r="G27" s="191"/>
      <c r="H27" s="25"/>
      <c r="I27" s="2"/>
      <c r="J27" s="2"/>
      <c r="K27" s="2"/>
    </row>
    <row r="28" spans="1:11" x14ac:dyDescent="0.2">
      <c r="A28" s="2"/>
      <c r="B28" s="2"/>
      <c r="C28" s="2"/>
      <c r="D28" s="25"/>
      <c r="E28" s="464">
        <v>25</v>
      </c>
      <c r="F28" s="191"/>
      <c r="G28" s="191"/>
      <c r="H28" s="25"/>
      <c r="I28" s="2"/>
      <c r="J28" s="2"/>
      <c r="K28" s="2"/>
    </row>
    <row r="29" spans="1:11" x14ac:dyDescent="0.2">
      <c r="A29" s="2"/>
      <c r="B29" s="2"/>
      <c r="C29" s="2"/>
      <c r="D29" s="25"/>
      <c r="E29" s="464">
        <v>26</v>
      </c>
      <c r="F29" s="191"/>
      <c r="G29" s="191"/>
      <c r="H29" s="25"/>
      <c r="I29" s="2"/>
      <c r="J29" s="2"/>
      <c r="K29" s="2"/>
    </row>
    <row r="30" spans="1:11" x14ac:dyDescent="0.2">
      <c r="A30" s="2"/>
      <c r="B30" s="2"/>
      <c r="C30" s="2"/>
      <c r="D30" s="25"/>
      <c r="E30" s="464">
        <v>27</v>
      </c>
      <c r="F30" s="191"/>
      <c r="G30" s="191"/>
      <c r="H30" s="25"/>
      <c r="I30" s="2"/>
      <c r="J30" s="2"/>
      <c r="K30" s="2"/>
    </row>
    <row r="31" spans="1:11" x14ac:dyDescent="0.2">
      <c r="A31" s="2"/>
      <c r="B31" s="2"/>
      <c r="C31" s="2"/>
      <c r="D31" s="25"/>
      <c r="E31" s="464">
        <v>28</v>
      </c>
      <c r="F31" s="191"/>
      <c r="G31" s="191"/>
      <c r="H31" s="25"/>
      <c r="I31" s="2"/>
      <c r="J31" s="2"/>
      <c r="K31" s="2"/>
    </row>
    <row r="32" spans="1:11" x14ac:dyDescent="0.2">
      <c r="A32" s="2"/>
      <c r="B32" s="2"/>
      <c r="C32" s="2"/>
      <c r="D32" s="25"/>
      <c r="E32" s="464">
        <v>29</v>
      </c>
      <c r="F32" s="191"/>
      <c r="G32" s="191"/>
      <c r="H32" s="25"/>
      <c r="I32" s="2"/>
      <c r="J32" s="2"/>
      <c r="K32" s="2"/>
    </row>
    <row r="33" spans="1:11" x14ac:dyDescent="0.2">
      <c r="A33" s="2"/>
      <c r="B33" s="2"/>
      <c r="C33" s="2"/>
      <c r="D33" s="25"/>
      <c r="E33" s="464">
        <v>30</v>
      </c>
      <c r="F33" s="191"/>
      <c r="G33" s="191"/>
      <c r="H33" s="25"/>
      <c r="I33" s="2"/>
      <c r="J33" s="2"/>
      <c r="K33" s="2"/>
    </row>
    <row r="34" spans="1:11" x14ac:dyDescent="0.2">
      <c r="A34" s="2"/>
      <c r="B34" s="2"/>
      <c r="C34" s="2"/>
      <c r="D34" s="2"/>
      <c r="E34" s="464">
        <v>31</v>
      </c>
      <c r="F34" s="191"/>
      <c r="G34" s="191"/>
      <c r="H34" s="2"/>
      <c r="I34" s="2"/>
      <c r="J34" s="2"/>
      <c r="K34" s="2"/>
    </row>
    <row r="35" spans="1:11" x14ac:dyDescent="0.2">
      <c r="A35" s="2"/>
      <c r="B35" s="2"/>
      <c r="C35" s="2"/>
      <c r="D35" s="2"/>
      <c r="E35" s="464">
        <v>32</v>
      </c>
      <c r="F35" s="191"/>
      <c r="G35" s="191"/>
      <c r="H35" s="2"/>
      <c r="I35" s="2"/>
      <c r="J35" s="2"/>
      <c r="K35" s="2"/>
    </row>
    <row r="36" spans="1:11" x14ac:dyDescent="0.2">
      <c r="A36" s="2"/>
      <c r="B36" s="2"/>
      <c r="C36" s="2"/>
      <c r="D36" s="2"/>
      <c r="E36" s="464">
        <v>33</v>
      </c>
      <c r="F36" s="191"/>
      <c r="G36" s="191"/>
      <c r="H36" s="2"/>
      <c r="I36" s="2"/>
      <c r="J36" s="2"/>
      <c r="K36" s="2"/>
    </row>
    <row r="37" spans="1:11" x14ac:dyDescent="0.2">
      <c r="A37" s="2"/>
      <c r="B37" s="2"/>
      <c r="C37" s="2"/>
      <c r="D37" s="2"/>
      <c r="E37" s="464">
        <v>34</v>
      </c>
      <c r="F37" s="191"/>
      <c r="G37" s="191"/>
      <c r="H37" s="2"/>
      <c r="I37" s="2"/>
      <c r="J37" s="2"/>
      <c r="K37" s="2"/>
    </row>
    <row r="38" spans="1:11" x14ac:dyDescent="0.2">
      <c r="A38" s="2"/>
      <c r="B38" s="2"/>
      <c r="C38" s="2"/>
      <c r="D38" s="2"/>
      <c r="E38" s="464">
        <v>35</v>
      </c>
      <c r="F38" s="191"/>
      <c r="G38" s="191"/>
      <c r="H38" s="2"/>
      <c r="I38" s="2"/>
      <c r="J38" s="2"/>
      <c r="K38" s="2"/>
    </row>
    <row r="39" spans="1:11" x14ac:dyDescent="0.2">
      <c r="A39" s="2"/>
      <c r="B39" s="2"/>
      <c r="C39" s="2"/>
      <c r="D39" s="2"/>
      <c r="E39" s="464">
        <v>36</v>
      </c>
      <c r="F39" s="191"/>
      <c r="G39" s="191"/>
      <c r="H39" s="2"/>
      <c r="I39" s="2"/>
      <c r="J39" s="2"/>
      <c r="K39" s="2"/>
    </row>
    <row r="40" spans="1:11" x14ac:dyDescent="0.2">
      <c r="A40" s="2"/>
      <c r="B40" s="2"/>
      <c r="C40" s="2"/>
      <c r="D40" s="2"/>
      <c r="E40" s="464">
        <v>37</v>
      </c>
      <c r="F40" s="191"/>
      <c r="G40" s="191"/>
      <c r="H40" s="2"/>
      <c r="I40" s="2"/>
      <c r="J40" s="2"/>
      <c r="K40" s="2"/>
    </row>
    <row r="41" spans="1:11" x14ac:dyDescent="0.2">
      <c r="A41" s="2"/>
      <c r="B41" s="2"/>
      <c r="C41" s="2"/>
      <c r="D41" s="2"/>
      <c r="E41" s="464">
        <v>38</v>
      </c>
      <c r="F41" s="191"/>
      <c r="G41" s="191"/>
      <c r="H41" s="2"/>
      <c r="I41" s="2"/>
      <c r="J41" s="2"/>
      <c r="K41" s="2"/>
    </row>
    <row r="42" spans="1:11" x14ac:dyDescent="0.2">
      <c r="A42" s="2"/>
      <c r="B42" s="2"/>
      <c r="C42" s="2"/>
      <c r="D42" s="2"/>
      <c r="E42" s="464">
        <v>39</v>
      </c>
      <c r="F42" s="191"/>
      <c r="G42" s="191"/>
      <c r="H42" s="2"/>
      <c r="I42" s="2"/>
      <c r="J42" s="2"/>
      <c r="K42" s="2"/>
    </row>
    <row r="43" spans="1:11" x14ac:dyDescent="0.2">
      <c r="A43" s="2"/>
      <c r="B43" s="2"/>
      <c r="C43" s="2"/>
      <c r="D43" s="2"/>
      <c r="E43" s="464">
        <v>40</v>
      </c>
      <c r="F43" s="191"/>
      <c r="G43" s="191"/>
      <c r="H43" s="2"/>
      <c r="I43" s="2"/>
      <c r="J43" s="2"/>
      <c r="K43" s="2"/>
    </row>
    <row r="44" spans="1:11" x14ac:dyDescent="0.2">
      <c r="A44" s="2"/>
      <c r="B44" s="2"/>
      <c r="C44" s="2"/>
      <c r="D44" s="27"/>
      <c r="E44" s="464">
        <v>41</v>
      </c>
      <c r="F44" s="191"/>
      <c r="G44" s="191"/>
      <c r="H44" s="27"/>
      <c r="I44" s="2"/>
      <c r="J44" s="2"/>
      <c r="K44" s="2"/>
    </row>
    <row r="45" spans="1:11" x14ac:dyDescent="0.2">
      <c r="A45" s="2"/>
      <c r="B45" s="2"/>
      <c r="C45" s="2"/>
      <c r="D45" s="2"/>
      <c r="E45" s="464">
        <v>42</v>
      </c>
      <c r="F45" s="191"/>
      <c r="G45" s="191"/>
      <c r="H45" s="2"/>
      <c r="I45" s="2"/>
      <c r="J45" s="2"/>
      <c r="K45" s="2"/>
    </row>
    <row r="46" spans="1:11" x14ac:dyDescent="0.2">
      <c r="A46" s="2"/>
      <c r="B46" s="2"/>
      <c r="C46" s="2"/>
      <c r="D46" s="2"/>
      <c r="E46" s="464">
        <v>43</v>
      </c>
      <c r="F46" s="191"/>
      <c r="G46" s="191"/>
      <c r="H46" s="2"/>
      <c r="I46" s="2"/>
      <c r="J46" s="2"/>
      <c r="K46" s="2"/>
    </row>
    <row r="47" spans="1:11" x14ac:dyDescent="0.2">
      <c r="A47" s="2"/>
      <c r="B47" s="2"/>
      <c r="C47" s="2"/>
      <c r="D47" s="2"/>
      <c r="E47" s="464">
        <v>44</v>
      </c>
      <c r="F47" s="191"/>
      <c r="G47" s="191"/>
      <c r="H47" s="2"/>
      <c r="I47" s="2"/>
      <c r="J47" s="2"/>
      <c r="K47" s="2"/>
    </row>
    <row r="48" spans="1:11" x14ac:dyDescent="0.2">
      <c r="A48" s="2"/>
      <c r="B48" s="2"/>
      <c r="C48" s="2"/>
      <c r="D48" s="2"/>
      <c r="E48" s="464">
        <v>45</v>
      </c>
      <c r="F48" s="191"/>
      <c r="G48" s="191"/>
      <c r="H48" s="2"/>
      <c r="I48" s="2"/>
      <c r="J48" s="2"/>
      <c r="K48" s="2"/>
    </row>
    <row r="49" spans="1:11" x14ac:dyDescent="0.2">
      <c r="A49" s="2"/>
      <c r="B49" s="2"/>
      <c r="C49" s="2"/>
      <c r="D49" s="2"/>
      <c r="E49" s="464">
        <v>46</v>
      </c>
      <c r="F49" s="191"/>
      <c r="G49" s="191"/>
      <c r="H49" s="2"/>
      <c r="I49" s="2"/>
      <c r="J49" s="2"/>
      <c r="K49" s="2"/>
    </row>
    <row r="50" spans="1:11" x14ac:dyDescent="0.2">
      <c r="A50" s="2"/>
      <c r="B50" s="2"/>
      <c r="C50" s="2"/>
      <c r="D50" s="2"/>
      <c r="E50" s="464">
        <v>47</v>
      </c>
      <c r="F50" s="191"/>
      <c r="G50" s="191"/>
      <c r="H50" s="2"/>
      <c r="I50" s="2"/>
      <c r="J50" s="2"/>
      <c r="K50" s="2"/>
    </row>
    <row r="51" spans="1:11" x14ac:dyDescent="0.2">
      <c r="A51" s="2"/>
      <c r="B51" s="2"/>
      <c r="C51" s="2"/>
      <c r="D51" s="2"/>
      <c r="E51" s="464">
        <v>48</v>
      </c>
      <c r="F51" s="191"/>
      <c r="G51" s="191"/>
      <c r="H51" s="2"/>
      <c r="I51" s="2"/>
      <c r="J51" s="2"/>
      <c r="K51" s="2"/>
    </row>
    <row r="52" spans="1:11" x14ac:dyDescent="0.2">
      <c r="A52" s="2"/>
      <c r="B52" s="2"/>
      <c r="C52" s="2"/>
      <c r="D52" s="2"/>
      <c r="E52" s="464">
        <v>49</v>
      </c>
      <c r="F52" s="191"/>
      <c r="G52" s="191"/>
      <c r="H52" s="2"/>
      <c r="I52" s="2"/>
      <c r="J52" s="2"/>
      <c r="K52" s="2"/>
    </row>
    <row r="53" spans="1:11" x14ac:dyDescent="0.2">
      <c r="A53" s="2"/>
      <c r="B53" s="2"/>
      <c r="C53" s="2"/>
      <c r="D53" s="2"/>
      <c r="E53" s="464">
        <v>50</v>
      </c>
      <c r="F53" s="191"/>
      <c r="G53" s="191"/>
      <c r="H53" s="2"/>
      <c r="I53" s="2"/>
      <c r="J53" s="2"/>
      <c r="K53" s="2"/>
    </row>
    <row r="54" spans="1:11" x14ac:dyDescent="0.2">
      <c r="A54" s="2"/>
      <c r="B54" s="2"/>
      <c r="C54" s="2"/>
      <c r="D54" s="2"/>
      <c r="E54" s="464">
        <v>51</v>
      </c>
      <c r="F54" s="191"/>
      <c r="G54" s="191"/>
      <c r="H54" s="2"/>
      <c r="I54" s="2"/>
      <c r="J54" s="2"/>
      <c r="K54" s="2"/>
    </row>
    <row r="55" spans="1:11" x14ac:dyDescent="0.2">
      <c r="A55" s="2"/>
      <c r="B55" s="2"/>
      <c r="C55" s="2"/>
      <c r="D55" s="2"/>
      <c r="E55" s="464">
        <v>52</v>
      </c>
      <c r="F55" s="191"/>
      <c r="G55" s="191"/>
      <c r="H55" s="2"/>
      <c r="I55" s="2"/>
      <c r="J55" s="2"/>
      <c r="K55" s="2"/>
    </row>
    <row r="56" spans="1:11" x14ac:dyDescent="0.2">
      <c r="E56" s="464">
        <v>53</v>
      </c>
      <c r="F56" s="191"/>
      <c r="G56" s="191"/>
    </row>
    <row r="57" spans="1:11" x14ac:dyDescent="0.2">
      <c r="E57" s="464">
        <v>54</v>
      </c>
      <c r="F57" s="191"/>
      <c r="G57" s="191"/>
    </row>
    <row r="58" spans="1:11" x14ac:dyDescent="0.2">
      <c r="E58" s="464">
        <v>55</v>
      </c>
      <c r="F58" s="191"/>
      <c r="G58" s="191"/>
    </row>
    <row r="59" spans="1:11" x14ac:dyDescent="0.2">
      <c r="E59" s="464">
        <v>56</v>
      </c>
      <c r="F59" s="191"/>
      <c r="G59" s="191"/>
    </row>
    <row r="60" spans="1:11" x14ac:dyDescent="0.2">
      <c r="E60" s="464">
        <v>57</v>
      </c>
      <c r="F60" s="191"/>
      <c r="G60" s="191"/>
    </row>
    <row r="61" spans="1:11" x14ac:dyDescent="0.2">
      <c r="E61" s="464">
        <v>58</v>
      </c>
      <c r="F61" s="191"/>
      <c r="G61" s="191"/>
    </row>
    <row r="62" spans="1:11" x14ac:dyDescent="0.2">
      <c r="E62" s="464">
        <v>59</v>
      </c>
      <c r="F62" s="191"/>
      <c r="G62" s="191"/>
    </row>
    <row r="63" spans="1:11" x14ac:dyDescent="0.2">
      <c r="E63" s="464">
        <v>60</v>
      </c>
      <c r="F63" s="191"/>
      <c r="G63" s="191"/>
    </row>
    <row r="64" spans="1:11" x14ac:dyDescent="0.2">
      <c r="E64" s="464">
        <v>61</v>
      </c>
      <c r="F64" s="191"/>
      <c r="G64" s="191"/>
    </row>
    <row r="65" spans="5:7" x14ac:dyDescent="0.2">
      <c r="E65" s="464">
        <v>62</v>
      </c>
      <c r="F65" s="191"/>
      <c r="G65" s="191"/>
    </row>
    <row r="66" spans="5:7" x14ac:dyDescent="0.2">
      <c r="E66" s="464">
        <v>63</v>
      </c>
      <c r="F66" s="191"/>
      <c r="G66" s="191"/>
    </row>
    <row r="67" spans="5:7" x14ac:dyDescent="0.2">
      <c r="E67" s="464">
        <v>64</v>
      </c>
      <c r="F67" s="191"/>
      <c r="G67" s="191"/>
    </row>
    <row r="68" spans="5:7" x14ac:dyDescent="0.2">
      <c r="E68" s="464">
        <v>65</v>
      </c>
      <c r="F68" s="191"/>
      <c r="G68" s="191"/>
    </row>
    <row r="69" spans="5:7" x14ac:dyDescent="0.2">
      <c r="E69" s="464">
        <v>66</v>
      </c>
      <c r="F69" s="191"/>
      <c r="G69" s="191"/>
    </row>
  </sheetData>
  <sheetProtection selectLockedCells="1"/>
  <mergeCells count="2">
    <mergeCell ref="E2:G2"/>
    <mergeCell ref="I2:K4"/>
  </mergeCells>
  <phoneticPr fontId="2" type="noConversion"/>
  <dataValidations count="3">
    <dataValidation allowBlank="1" showInputMessage="1" showErrorMessage="1" prompt="Sıra numarası program tarafından otomatik olarak verilmektedir!" sqref="E4:E69"/>
    <dataValidation allowBlank="1" showInputMessage="1" showErrorMessage="1" prompt="Öğrencinin numarasını giriniz." sqref="F4:F43"/>
    <dataValidation allowBlank="1" showInputMessage="1" showErrorMessage="1" prompt="Öğrencinin ad ve soyadını giriniz." sqref="G4:G43"/>
  </dataValidations>
  <hyperlinks>
    <hyperlink ref="I2:K4" location="'Ana Sayfa'!A1" display="Başa Dön"/>
  </hyperlinks>
  <pageMargins left="1.57" right="0.78740157480314965" top="0.47" bottom="0.3" header="0.32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1" tint="0.34998626667073579"/>
  </sheetPr>
  <dimension ref="A1:AW20"/>
  <sheetViews>
    <sheetView zoomScaleNormal="100" workbookViewId="0">
      <selection activeCell="Q21" sqref="Q21"/>
    </sheetView>
  </sheetViews>
  <sheetFormatPr defaultColWidth="9.140625" defaultRowHeight="12.75" x14ac:dyDescent="0.2"/>
  <cols>
    <col min="1" max="1" width="2.42578125" style="4" customWidth="1"/>
    <col min="2" max="3" width="4.28515625" style="4" customWidth="1"/>
    <col min="4" max="4" width="4.5703125" style="4" customWidth="1"/>
    <col min="5" max="44" width="3.28515625" style="4" customWidth="1"/>
    <col min="45" max="45" width="8.5703125" style="4" customWidth="1"/>
    <col min="46" max="46" width="2.7109375" style="4" customWidth="1"/>
    <col min="47" max="16384" width="9.140625" style="4"/>
  </cols>
  <sheetData>
    <row r="1" spans="1:49" ht="18" customHeight="1" x14ac:dyDescent="0.2">
      <c r="A1" s="23"/>
      <c r="B1" s="465" t="s">
        <v>18</v>
      </c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  <c r="AD1" s="466"/>
      <c r="AE1" s="466"/>
      <c r="AF1" s="466"/>
      <c r="AG1" s="466"/>
      <c r="AH1" s="466"/>
      <c r="AI1" s="466"/>
      <c r="AJ1" s="466"/>
      <c r="AK1" s="466"/>
      <c r="AL1" s="466"/>
      <c r="AM1" s="466"/>
      <c r="AN1" s="466"/>
      <c r="AO1" s="466"/>
      <c r="AP1" s="466"/>
      <c r="AQ1" s="466"/>
      <c r="AR1" s="466"/>
      <c r="AS1" s="467"/>
      <c r="AT1" s="23"/>
    </row>
    <row r="2" spans="1:49" ht="18" customHeight="1" x14ac:dyDescent="0.2">
      <c r="A2" s="23"/>
      <c r="B2" s="468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9"/>
      <c r="AI2" s="469"/>
      <c r="AJ2" s="469"/>
      <c r="AK2" s="469"/>
      <c r="AL2" s="469"/>
      <c r="AM2" s="469"/>
      <c r="AN2" s="469"/>
      <c r="AO2" s="469"/>
      <c r="AP2" s="469"/>
      <c r="AQ2" s="469"/>
      <c r="AR2" s="469"/>
      <c r="AS2" s="470"/>
      <c r="AT2" s="23"/>
      <c r="AU2" s="206" t="s">
        <v>129</v>
      </c>
      <c r="AV2" s="206"/>
      <c r="AW2" s="206"/>
    </row>
    <row r="3" spans="1:49" ht="16.5" customHeight="1" x14ac:dyDescent="0.2">
      <c r="A3" s="23"/>
      <c r="B3" s="214" t="s">
        <v>68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3"/>
      <c r="AU3" s="206"/>
      <c r="AV3" s="206"/>
      <c r="AW3" s="206"/>
    </row>
    <row r="4" spans="1:49" ht="16.5" customHeight="1" x14ac:dyDescent="0.2">
      <c r="A4" s="23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3"/>
      <c r="AU4" s="206"/>
      <c r="AV4" s="206"/>
      <c r="AW4" s="206"/>
    </row>
    <row r="5" spans="1:49" ht="15.95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9" ht="18" customHeight="1" x14ac:dyDescent="0.2">
      <c r="A6" s="23"/>
      <c r="B6" s="216" t="s">
        <v>107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8"/>
      <c r="AS6" s="473" t="s">
        <v>2</v>
      </c>
      <c r="AT6" s="23"/>
    </row>
    <row r="7" spans="1:49" ht="12.75" customHeight="1" x14ac:dyDescent="0.2">
      <c r="A7" s="23"/>
      <c r="B7" s="219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1"/>
      <c r="AS7" s="474"/>
      <c r="AT7" s="23"/>
    </row>
    <row r="8" spans="1:49" ht="21" customHeight="1" x14ac:dyDescent="0.2">
      <c r="A8" s="23"/>
      <c r="B8" s="471" t="s">
        <v>12</v>
      </c>
      <c r="C8" s="471"/>
      <c r="D8" s="471"/>
      <c r="E8" s="479">
        <v>1</v>
      </c>
      <c r="F8" s="479">
        <v>2</v>
      </c>
      <c r="G8" s="479">
        <v>3</v>
      </c>
      <c r="H8" s="479">
        <v>4</v>
      </c>
      <c r="I8" s="479">
        <v>5</v>
      </c>
      <c r="J8" s="479">
        <v>6</v>
      </c>
      <c r="K8" s="479">
        <v>7</v>
      </c>
      <c r="L8" s="479">
        <v>8</v>
      </c>
      <c r="M8" s="479">
        <v>9</v>
      </c>
      <c r="N8" s="479">
        <v>10</v>
      </c>
      <c r="O8" s="479">
        <v>11</v>
      </c>
      <c r="P8" s="479">
        <v>12</v>
      </c>
      <c r="Q8" s="479">
        <v>13</v>
      </c>
      <c r="R8" s="479">
        <v>14</v>
      </c>
      <c r="S8" s="479">
        <v>15</v>
      </c>
      <c r="T8" s="479">
        <v>16</v>
      </c>
      <c r="U8" s="479">
        <v>17</v>
      </c>
      <c r="V8" s="479">
        <v>18</v>
      </c>
      <c r="W8" s="479">
        <v>19</v>
      </c>
      <c r="X8" s="479">
        <v>20</v>
      </c>
      <c r="Y8" s="479">
        <v>21</v>
      </c>
      <c r="Z8" s="479">
        <v>22</v>
      </c>
      <c r="AA8" s="479">
        <v>23</v>
      </c>
      <c r="AB8" s="479">
        <v>24</v>
      </c>
      <c r="AC8" s="479">
        <v>25</v>
      </c>
      <c r="AD8" s="479">
        <v>26</v>
      </c>
      <c r="AE8" s="479">
        <v>27</v>
      </c>
      <c r="AF8" s="479">
        <v>28</v>
      </c>
      <c r="AG8" s="479">
        <v>29</v>
      </c>
      <c r="AH8" s="479">
        <v>30</v>
      </c>
      <c r="AI8" s="479">
        <v>31</v>
      </c>
      <c r="AJ8" s="479">
        <v>32</v>
      </c>
      <c r="AK8" s="479">
        <v>33</v>
      </c>
      <c r="AL8" s="479">
        <v>34</v>
      </c>
      <c r="AM8" s="479">
        <v>35</v>
      </c>
      <c r="AN8" s="479">
        <v>36</v>
      </c>
      <c r="AO8" s="479">
        <v>37</v>
      </c>
      <c r="AP8" s="479">
        <v>38</v>
      </c>
      <c r="AQ8" s="479">
        <v>39</v>
      </c>
      <c r="AR8" s="479">
        <v>40</v>
      </c>
      <c r="AS8" s="475"/>
      <c r="AT8" s="23"/>
    </row>
    <row r="9" spans="1:49" ht="25.5" customHeight="1" x14ac:dyDescent="0.2">
      <c r="A9" s="23"/>
      <c r="B9" s="471" t="s">
        <v>13</v>
      </c>
      <c r="C9" s="471"/>
      <c r="D9" s="471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21" t="str">
        <f>IF(SUM(E9:AR9)=0," ",SUM(E9:AR9))</f>
        <v xml:space="preserve"> </v>
      </c>
      <c r="AT9" s="23"/>
    </row>
    <row r="10" spans="1:49" ht="15.95" customHeight="1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4"/>
      <c r="AT10" s="23"/>
    </row>
    <row r="11" spans="1:49" ht="18" customHeight="1" x14ac:dyDescent="0.2">
      <c r="A11" s="23"/>
      <c r="B11" s="216" t="s">
        <v>108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8"/>
      <c r="AS11" s="473" t="s">
        <v>2</v>
      </c>
      <c r="AT11" s="23"/>
    </row>
    <row r="12" spans="1:49" ht="12.75" customHeight="1" x14ac:dyDescent="0.2">
      <c r="A12" s="23"/>
      <c r="B12" s="219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1"/>
      <c r="AS12" s="474"/>
      <c r="AT12" s="23"/>
    </row>
    <row r="13" spans="1:49" ht="21" customHeight="1" x14ac:dyDescent="0.2">
      <c r="A13" s="23"/>
      <c r="B13" s="471" t="s">
        <v>12</v>
      </c>
      <c r="C13" s="471"/>
      <c r="D13" s="471"/>
      <c r="E13" s="479">
        <v>1</v>
      </c>
      <c r="F13" s="479">
        <v>2</v>
      </c>
      <c r="G13" s="479">
        <v>3</v>
      </c>
      <c r="H13" s="479">
        <v>4</v>
      </c>
      <c r="I13" s="479">
        <v>5</v>
      </c>
      <c r="J13" s="479">
        <v>6</v>
      </c>
      <c r="K13" s="479">
        <v>7</v>
      </c>
      <c r="L13" s="479">
        <v>8</v>
      </c>
      <c r="M13" s="479">
        <v>9</v>
      </c>
      <c r="N13" s="479">
        <v>10</v>
      </c>
      <c r="O13" s="479">
        <v>11</v>
      </c>
      <c r="P13" s="479">
        <v>12</v>
      </c>
      <c r="Q13" s="479">
        <v>13</v>
      </c>
      <c r="R13" s="479">
        <v>14</v>
      </c>
      <c r="S13" s="479">
        <v>15</v>
      </c>
      <c r="T13" s="479">
        <v>16</v>
      </c>
      <c r="U13" s="479">
        <v>17</v>
      </c>
      <c r="V13" s="479">
        <v>18</v>
      </c>
      <c r="W13" s="479">
        <v>19</v>
      </c>
      <c r="X13" s="479">
        <v>20</v>
      </c>
      <c r="Y13" s="479">
        <v>21</v>
      </c>
      <c r="Z13" s="479">
        <v>22</v>
      </c>
      <c r="AA13" s="479">
        <v>23</v>
      </c>
      <c r="AB13" s="479">
        <v>24</v>
      </c>
      <c r="AC13" s="479">
        <v>25</v>
      </c>
      <c r="AD13" s="479">
        <v>26</v>
      </c>
      <c r="AE13" s="479">
        <v>27</v>
      </c>
      <c r="AF13" s="479">
        <v>28</v>
      </c>
      <c r="AG13" s="479">
        <v>29</v>
      </c>
      <c r="AH13" s="479">
        <v>30</v>
      </c>
      <c r="AI13" s="479">
        <v>31</v>
      </c>
      <c r="AJ13" s="479">
        <v>32</v>
      </c>
      <c r="AK13" s="479">
        <v>33</v>
      </c>
      <c r="AL13" s="479">
        <v>34</v>
      </c>
      <c r="AM13" s="479">
        <v>35</v>
      </c>
      <c r="AN13" s="479">
        <v>36</v>
      </c>
      <c r="AO13" s="479">
        <v>37</v>
      </c>
      <c r="AP13" s="479">
        <v>38</v>
      </c>
      <c r="AQ13" s="479">
        <v>39</v>
      </c>
      <c r="AR13" s="479">
        <v>40</v>
      </c>
      <c r="AS13" s="475"/>
      <c r="AT13" s="23"/>
    </row>
    <row r="14" spans="1:49" ht="25.5" customHeight="1" x14ac:dyDescent="0.2">
      <c r="A14" s="23"/>
      <c r="B14" s="471" t="s">
        <v>13</v>
      </c>
      <c r="C14" s="471"/>
      <c r="D14" s="471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1" t="str">
        <f>IF(SUM(E14:AR14)=0," ",SUM(E14:AR14))</f>
        <v xml:space="preserve"> </v>
      </c>
      <c r="AT14" s="23"/>
    </row>
    <row r="15" spans="1:4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4"/>
      <c r="AT15" s="23"/>
    </row>
    <row r="16" spans="1:49" ht="18" customHeight="1" x14ac:dyDescent="0.2">
      <c r="A16" s="23"/>
      <c r="B16" s="222" t="s">
        <v>109</v>
      </c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4"/>
      <c r="AS16" s="476" t="s">
        <v>2</v>
      </c>
      <c r="AT16" s="23"/>
    </row>
    <row r="17" spans="1:46" ht="12.75" customHeight="1" x14ac:dyDescent="0.2">
      <c r="A17" s="23"/>
      <c r="B17" s="225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7"/>
      <c r="AS17" s="477"/>
      <c r="AT17" s="23"/>
    </row>
    <row r="18" spans="1:46" ht="21" customHeight="1" x14ac:dyDescent="0.2">
      <c r="A18" s="23"/>
      <c r="B18" s="472" t="s">
        <v>12</v>
      </c>
      <c r="C18" s="472"/>
      <c r="D18" s="472"/>
      <c r="E18" s="480">
        <v>1</v>
      </c>
      <c r="F18" s="480">
        <v>2</v>
      </c>
      <c r="G18" s="480">
        <v>3</v>
      </c>
      <c r="H18" s="480">
        <v>4</v>
      </c>
      <c r="I18" s="480">
        <v>5</v>
      </c>
      <c r="J18" s="480">
        <v>6</v>
      </c>
      <c r="K18" s="480">
        <v>7</v>
      </c>
      <c r="L18" s="480">
        <v>8</v>
      </c>
      <c r="M18" s="480">
        <v>9</v>
      </c>
      <c r="N18" s="480">
        <v>10</v>
      </c>
      <c r="O18" s="480">
        <v>11</v>
      </c>
      <c r="P18" s="480">
        <v>12</v>
      </c>
      <c r="Q18" s="480">
        <v>13</v>
      </c>
      <c r="R18" s="480">
        <v>14</v>
      </c>
      <c r="S18" s="480">
        <v>15</v>
      </c>
      <c r="T18" s="480">
        <v>16</v>
      </c>
      <c r="U18" s="480">
        <v>17</v>
      </c>
      <c r="V18" s="480">
        <v>18</v>
      </c>
      <c r="W18" s="480">
        <v>19</v>
      </c>
      <c r="X18" s="480">
        <v>20</v>
      </c>
      <c r="Y18" s="480">
        <v>21</v>
      </c>
      <c r="Z18" s="480">
        <v>22</v>
      </c>
      <c r="AA18" s="480">
        <v>23</v>
      </c>
      <c r="AB18" s="480">
        <v>24</v>
      </c>
      <c r="AC18" s="480">
        <v>25</v>
      </c>
      <c r="AD18" s="480">
        <v>26</v>
      </c>
      <c r="AE18" s="480">
        <v>27</v>
      </c>
      <c r="AF18" s="480">
        <v>28</v>
      </c>
      <c r="AG18" s="480">
        <v>29</v>
      </c>
      <c r="AH18" s="480">
        <v>30</v>
      </c>
      <c r="AI18" s="480">
        <v>31</v>
      </c>
      <c r="AJ18" s="480">
        <v>32</v>
      </c>
      <c r="AK18" s="480">
        <v>33</v>
      </c>
      <c r="AL18" s="480">
        <v>34</v>
      </c>
      <c r="AM18" s="480">
        <v>35</v>
      </c>
      <c r="AN18" s="480">
        <v>36</v>
      </c>
      <c r="AO18" s="480">
        <v>37</v>
      </c>
      <c r="AP18" s="480">
        <v>38</v>
      </c>
      <c r="AQ18" s="480">
        <v>39</v>
      </c>
      <c r="AR18" s="480">
        <v>40</v>
      </c>
      <c r="AS18" s="478"/>
      <c r="AT18" s="23"/>
    </row>
    <row r="19" spans="1:46" ht="25.5" customHeight="1" x14ac:dyDescent="0.2">
      <c r="A19" s="23"/>
      <c r="B19" s="472" t="s">
        <v>13</v>
      </c>
      <c r="C19" s="472"/>
      <c r="D19" s="47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22" t="str">
        <f>IF(SUM(E19:AR19)=0," ",SUM(E19:AR19))</f>
        <v xml:space="preserve"> </v>
      </c>
      <c r="AT19" s="23"/>
    </row>
    <row r="20" spans="1:46" ht="15.95" customHeight="1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</row>
  </sheetData>
  <sheetProtection selectLockedCells="1"/>
  <mergeCells count="15">
    <mergeCell ref="AS11:AS13"/>
    <mergeCell ref="B13:D13"/>
    <mergeCell ref="B11:AR12"/>
    <mergeCell ref="B19:D19"/>
    <mergeCell ref="B14:D14"/>
    <mergeCell ref="AS16:AS18"/>
    <mergeCell ref="B18:D18"/>
    <mergeCell ref="B16:AR17"/>
    <mergeCell ref="AU2:AW4"/>
    <mergeCell ref="B9:D9"/>
    <mergeCell ref="B1:AS2"/>
    <mergeCell ref="B8:D8"/>
    <mergeCell ref="AS6:AS8"/>
    <mergeCell ref="B3:AS4"/>
    <mergeCell ref="B6:AR7"/>
  </mergeCells>
  <phoneticPr fontId="2" type="noConversion"/>
  <dataValidations count="2">
    <dataValidation allowBlank="1" showInputMessage="1" showErrorMessage="1" prompt="Sorunun puan değerini giriniz." sqref="O14:AR14 O9:AR9 O19:AR19"/>
    <dataValidation allowBlank="1" showInputMessage="1" showErrorMessage="1" prompt="Sorunun puan değerini giriniz." sqref="E9:N9 E14:N14 E19:N19">
      <formula1>0</formula1>
      <formula2>0</formula2>
    </dataValidation>
  </dataValidations>
  <hyperlinks>
    <hyperlink ref="AU2:AW4" location="'Ana Sayfa'!A1" display="Başa Dön"/>
  </hyperlinks>
  <pageMargins left="0.59" right="0.12" top="1.52" bottom="0.78740157480314965" header="0.53" footer="0.59055118110236227"/>
  <pageSetup paperSize="9" orientation="landscape" r:id="rId1"/>
  <headerFooter alignWithMargins="0"/>
  <rowBreaks count="1" manualBreakCount="1">
    <brk id="20" max="4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theme="0" tint="-0.249977111117893"/>
  </sheetPr>
  <dimension ref="A1:BM132"/>
  <sheetViews>
    <sheetView view="pageBreakPreview" zoomScale="70" zoomScaleNormal="70" zoomScaleSheetLayoutView="70" workbookViewId="0">
      <selection activeCell="C15" sqref="C15:E15"/>
    </sheetView>
  </sheetViews>
  <sheetFormatPr defaultColWidth="9.140625" defaultRowHeight="12.75" x14ac:dyDescent="0.2"/>
  <cols>
    <col min="1" max="1" width="3.85546875" style="4" customWidth="1"/>
    <col min="2" max="2" width="8.7109375" style="4" customWidth="1"/>
    <col min="3" max="3" width="11" style="4" customWidth="1"/>
    <col min="4" max="4" width="10.5703125" style="4" customWidth="1"/>
    <col min="5" max="5" width="9.28515625" style="4" customWidth="1"/>
    <col min="6" max="6" width="8.28515625" style="4" bestFit="1" customWidth="1"/>
    <col min="7" max="10" width="10.28515625" style="4" bestFit="1" customWidth="1"/>
    <col min="11" max="15" width="2.28515625" style="4" customWidth="1"/>
    <col min="16" max="45" width="2.42578125" style="4" customWidth="1"/>
    <col min="46" max="46" width="7.7109375" style="4" customWidth="1"/>
    <col min="47" max="47" width="16.5703125" style="4" customWidth="1"/>
    <col min="48" max="65" width="9.140625" style="172"/>
    <col min="66" max="16384" width="9.140625" style="4"/>
  </cols>
  <sheetData>
    <row r="1" spans="1:47" x14ac:dyDescent="0.2">
      <c r="A1" s="228" t="str">
        <f>'K. Bilgiler'!H6</f>
        <v>ÇARŞIBAŞI MESLEK YÜKSEKOKULU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</row>
    <row r="2" spans="1:47" ht="17.25" customHeight="1" x14ac:dyDescent="0.2">
      <c r="A2" s="243" t="str">
        <f>'K. Bilgiler'!H16&amp;" EĞİTİM ÖĞRETİM YILI - " &amp;'K. Bilgiler'!H18</f>
        <v xml:space="preserve"> EĞİTİM ÖĞRETİM YILI - 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5"/>
      <c r="AQ2" s="242">
        <f>'Yazılı Tarihleri'!D3</f>
        <v>0</v>
      </c>
      <c r="AR2" s="242"/>
      <c r="AS2" s="242"/>
      <c r="AT2" s="242"/>
      <c r="AU2" s="242"/>
    </row>
    <row r="3" spans="1:47" ht="16.5" customHeight="1" x14ac:dyDescent="0.2">
      <c r="A3" s="241" t="str">
        <f>'K. Bilgiler'!H12&amp;" / "&amp;'K. Bilgiler'!H8&amp;" - "&amp;'K. Bilgiler'!H10&amp;" DERSİ "&amp;" VİZE SINAV ANALİZİ"</f>
        <v xml:space="preserve"> /  -  DERSİ  VİZE SINAV ANALİZİ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2"/>
      <c r="AR3" s="242"/>
      <c r="AS3" s="242"/>
      <c r="AT3" s="242"/>
      <c r="AU3" s="242"/>
    </row>
    <row r="4" spans="1:47" ht="208.15" customHeight="1" x14ac:dyDescent="0.2">
      <c r="A4" s="481" t="s">
        <v>128</v>
      </c>
      <c r="B4" s="482"/>
      <c r="C4" s="482"/>
      <c r="D4" s="482"/>
      <c r="E4" s="483"/>
      <c r="F4" s="484" t="s">
        <v>123</v>
      </c>
      <c r="G4" s="484" t="s">
        <v>123</v>
      </c>
      <c r="H4" s="484" t="s">
        <v>123</v>
      </c>
      <c r="I4" s="484" t="s">
        <v>123</v>
      </c>
      <c r="J4" s="484" t="s">
        <v>123</v>
      </c>
      <c r="K4" s="484" t="s">
        <v>123</v>
      </c>
      <c r="L4" s="484" t="s">
        <v>123</v>
      </c>
      <c r="M4" s="484" t="s">
        <v>123</v>
      </c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5"/>
      <c r="AR4" s="485"/>
      <c r="AS4" s="485"/>
      <c r="AT4" s="486"/>
      <c r="AU4" s="487"/>
    </row>
    <row r="5" spans="1:47" ht="12.75" customHeight="1" x14ac:dyDescent="0.2">
      <c r="A5" s="248" t="s">
        <v>22</v>
      </c>
      <c r="B5" s="248"/>
      <c r="C5" s="248"/>
      <c r="D5" s="248"/>
      <c r="E5" s="248"/>
      <c r="F5" s="15" t="str">
        <f>IF('NOT Baremi'!E9=0," ",'NOT Baremi'!E9)</f>
        <v xml:space="preserve"> </v>
      </c>
      <c r="G5" s="15" t="str">
        <f>IF('NOT Baremi'!F9=0," ",'NOT Baremi'!F9)</f>
        <v xml:space="preserve"> </v>
      </c>
      <c r="H5" s="15" t="str">
        <f>IF('NOT Baremi'!G9=0," ",'NOT Baremi'!G9)</f>
        <v xml:space="preserve"> </v>
      </c>
      <c r="I5" s="15" t="str">
        <f>IF('NOT Baremi'!H9=0," ",'NOT Baremi'!H9)</f>
        <v xml:space="preserve"> </v>
      </c>
      <c r="J5" s="15" t="str">
        <f>IF('NOT Baremi'!I9=0," ",'NOT Baremi'!I9)</f>
        <v xml:space="preserve"> </v>
      </c>
      <c r="K5" s="15" t="str">
        <f>IF('NOT Baremi'!J9=0," ",'NOT Baremi'!J9)</f>
        <v xml:space="preserve"> </v>
      </c>
      <c r="L5" s="15" t="str">
        <f>IF('NOT Baremi'!K9=0," ",'NOT Baremi'!K9)</f>
        <v xml:space="preserve"> </v>
      </c>
      <c r="M5" s="15" t="str">
        <f>IF('NOT Baremi'!L9=0," ",'NOT Baremi'!L9)</f>
        <v xml:space="preserve"> </v>
      </c>
      <c r="N5" s="15" t="str">
        <f>IF('NOT Baremi'!M9=0," ",'NOT Baremi'!M9)</f>
        <v xml:space="preserve"> </v>
      </c>
      <c r="O5" s="15" t="str">
        <f>IF('NOT Baremi'!N9=0," ",'NOT Baremi'!N9)</f>
        <v xml:space="preserve"> </v>
      </c>
      <c r="P5" s="15" t="str">
        <f>IF('NOT Baremi'!O9=0," ",'NOT Baremi'!O9)</f>
        <v xml:space="preserve"> </v>
      </c>
      <c r="Q5" s="15" t="str">
        <f>IF('NOT Baremi'!P9=0," ",'NOT Baremi'!P9)</f>
        <v xml:space="preserve"> </v>
      </c>
      <c r="R5" s="15" t="str">
        <f>IF('NOT Baremi'!Q9=0," ",'NOT Baremi'!Q9)</f>
        <v xml:space="preserve"> </v>
      </c>
      <c r="S5" s="15" t="str">
        <f>IF('NOT Baremi'!R9=0," ",'NOT Baremi'!R9)</f>
        <v xml:space="preserve"> </v>
      </c>
      <c r="T5" s="15" t="str">
        <f>IF('NOT Baremi'!S9=0," ",'NOT Baremi'!S9)</f>
        <v xml:space="preserve"> </v>
      </c>
      <c r="U5" s="15" t="str">
        <f>IF('NOT Baremi'!T9=0," ",'NOT Baremi'!T9)</f>
        <v xml:space="preserve"> </v>
      </c>
      <c r="V5" s="15" t="str">
        <f>IF('NOT Baremi'!U9=0," ",'NOT Baremi'!U9)</f>
        <v xml:space="preserve"> </v>
      </c>
      <c r="W5" s="15" t="str">
        <f>IF('NOT Baremi'!V9=0," ",'NOT Baremi'!V9)</f>
        <v xml:space="preserve"> </v>
      </c>
      <c r="X5" s="15" t="str">
        <f>IF('NOT Baremi'!W9=0," ",'NOT Baremi'!W9)</f>
        <v xml:space="preserve"> </v>
      </c>
      <c r="Y5" s="15" t="str">
        <f>IF('NOT Baremi'!X9=0," ",'NOT Baremi'!X9)</f>
        <v xml:space="preserve"> </v>
      </c>
      <c r="Z5" s="15" t="str">
        <f>IF('NOT Baremi'!Y9=0," ",'NOT Baremi'!Y9)</f>
        <v xml:space="preserve"> </v>
      </c>
      <c r="AA5" s="15" t="str">
        <f>IF('NOT Baremi'!Z9=0," ",'NOT Baremi'!Z9)</f>
        <v xml:space="preserve"> </v>
      </c>
      <c r="AB5" s="15" t="str">
        <f>IF('NOT Baremi'!AA9=0," ",'NOT Baremi'!AA9)</f>
        <v xml:space="preserve"> </v>
      </c>
      <c r="AC5" s="15" t="str">
        <f>IF('NOT Baremi'!AB9=0," ",'NOT Baremi'!AB9)</f>
        <v xml:space="preserve"> </v>
      </c>
      <c r="AD5" s="15" t="str">
        <f>IF('NOT Baremi'!AC9=0," ",'NOT Baremi'!AC9)</f>
        <v xml:space="preserve"> </v>
      </c>
      <c r="AE5" s="15" t="str">
        <f>IF('NOT Baremi'!AD9=0," ",'NOT Baremi'!AD9)</f>
        <v xml:space="preserve"> </v>
      </c>
      <c r="AF5" s="15" t="str">
        <f>IF('NOT Baremi'!AE9=0," ",'NOT Baremi'!AE9)</f>
        <v xml:space="preserve"> </v>
      </c>
      <c r="AG5" s="15" t="str">
        <f>IF('NOT Baremi'!AF9=0," ",'NOT Baremi'!AF9)</f>
        <v xml:space="preserve"> </v>
      </c>
      <c r="AH5" s="15" t="str">
        <f>IF('NOT Baremi'!AG9=0," ",'NOT Baremi'!AG9)</f>
        <v xml:space="preserve"> </v>
      </c>
      <c r="AI5" s="15" t="str">
        <f>IF('NOT Baremi'!AH9=0," ",'NOT Baremi'!AH9)</f>
        <v xml:space="preserve"> </v>
      </c>
      <c r="AJ5" s="15" t="str">
        <f>IF('NOT Baremi'!AI9=0," ",'NOT Baremi'!AI9)</f>
        <v xml:space="preserve"> </v>
      </c>
      <c r="AK5" s="15" t="str">
        <f>IF('NOT Baremi'!AJ9=0," ",'NOT Baremi'!AJ9)</f>
        <v xml:space="preserve"> </v>
      </c>
      <c r="AL5" s="15" t="str">
        <f>IF('NOT Baremi'!AK9=0," ",'NOT Baremi'!AK9)</f>
        <v xml:space="preserve"> </v>
      </c>
      <c r="AM5" s="15" t="str">
        <f>IF('NOT Baremi'!AL9=0," ",'NOT Baremi'!AL9)</f>
        <v xml:space="preserve"> </v>
      </c>
      <c r="AN5" s="15" t="str">
        <f>IF('NOT Baremi'!AM9=0," ",'NOT Baremi'!AM9)</f>
        <v xml:space="preserve"> </v>
      </c>
      <c r="AO5" s="15" t="str">
        <f>IF('NOT Baremi'!AN9=0," ",'NOT Baremi'!AN9)</f>
        <v xml:space="preserve"> </v>
      </c>
      <c r="AP5" s="15" t="str">
        <f>IF('NOT Baremi'!AO9=0," ",'NOT Baremi'!AO9)</f>
        <v xml:space="preserve"> </v>
      </c>
      <c r="AQ5" s="15" t="str">
        <f>IF('NOT Baremi'!AP9=0," ",'NOT Baremi'!AP9)</f>
        <v xml:space="preserve"> </v>
      </c>
      <c r="AR5" s="15" t="str">
        <f>IF('NOT Baremi'!AQ9=0," ",'NOT Baremi'!AQ9)</f>
        <v xml:space="preserve"> </v>
      </c>
      <c r="AS5" s="15" t="str">
        <f>IF('NOT Baremi'!AR9=0," ",'NOT Baremi'!AR9)</f>
        <v xml:space="preserve"> </v>
      </c>
      <c r="AT5" s="31" t="str">
        <f>IF(SUM(F5:AS5)=0," ",SUM(F5:AS5))</f>
        <v xml:space="preserve"> </v>
      </c>
      <c r="AU5" s="246" t="s">
        <v>78</v>
      </c>
    </row>
    <row r="6" spans="1:47" ht="37.5" x14ac:dyDescent="0.2">
      <c r="A6" s="32" t="s">
        <v>0</v>
      </c>
      <c r="B6" s="32" t="s">
        <v>29</v>
      </c>
      <c r="C6" s="249" t="s">
        <v>21</v>
      </c>
      <c r="D6" s="249"/>
      <c r="E6" s="249"/>
      <c r="F6" s="14" t="str">
        <f>IF('NOT Baremi'!E9&gt;0,'NOT Baremi'!E8&amp;"."&amp;"SORU"," ")</f>
        <v xml:space="preserve"> </v>
      </c>
      <c r="G6" s="14" t="str">
        <f>IF('NOT Baremi'!F9&gt;0,'NOT Baremi'!F8&amp;"."&amp;"SORU"," ")</f>
        <v xml:space="preserve"> </v>
      </c>
      <c r="H6" s="14" t="str">
        <f>IF('NOT Baremi'!G9&gt;0,'NOT Baremi'!G8&amp;"."&amp;"SORU"," ")</f>
        <v xml:space="preserve"> </v>
      </c>
      <c r="I6" s="14" t="str">
        <f>IF('NOT Baremi'!H9&gt;0,'NOT Baremi'!H8&amp;"."&amp;"SORU"," ")</f>
        <v xml:space="preserve"> </v>
      </c>
      <c r="J6" s="14" t="str">
        <f>IF('NOT Baremi'!I9&gt;0,'NOT Baremi'!I8&amp;"."&amp;"SORU"," ")</f>
        <v xml:space="preserve"> </v>
      </c>
      <c r="K6" s="14" t="str">
        <f>IF('NOT Baremi'!J9&gt;0,'NOT Baremi'!J8&amp;"."&amp;"SORU"," ")</f>
        <v xml:space="preserve"> </v>
      </c>
      <c r="L6" s="14" t="str">
        <f>IF('NOT Baremi'!K9&gt;0,'NOT Baremi'!K8&amp;"."&amp;"SORU"," ")</f>
        <v xml:space="preserve"> </v>
      </c>
      <c r="M6" s="14" t="str">
        <f>IF('NOT Baremi'!L9&gt;0,'NOT Baremi'!L8&amp;"."&amp;"SORU"," ")</f>
        <v xml:space="preserve"> </v>
      </c>
      <c r="N6" s="14" t="str">
        <f>IF('NOT Baremi'!M9&gt;0,'NOT Baremi'!M8&amp;"."&amp;"SORU"," ")</f>
        <v xml:space="preserve"> </v>
      </c>
      <c r="O6" s="14" t="str">
        <f>IF('NOT Baremi'!N9&gt;0,'NOT Baremi'!N8&amp;"."&amp;"SORU"," ")</f>
        <v xml:space="preserve"> </v>
      </c>
      <c r="P6" s="14" t="str">
        <f>IF('NOT Baremi'!O9&gt;0,'NOT Baremi'!O8&amp;"."&amp;"SORU"," ")</f>
        <v xml:space="preserve"> </v>
      </c>
      <c r="Q6" s="14" t="str">
        <f>IF('NOT Baremi'!P9&gt;0,'NOT Baremi'!P8&amp;"."&amp;"SORU"," ")</f>
        <v xml:space="preserve"> </v>
      </c>
      <c r="R6" s="14" t="str">
        <f>IF('NOT Baremi'!Q9&gt;0,'NOT Baremi'!Q8&amp;"."&amp;"SORU"," ")</f>
        <v xml:space="preserve"> </v>
      </c>
      <c r="S6" s="14" t="str">
        <f>IF('NOT Baremi'!R9&gt;0,'NOT Baremi'!R8&amp;"."&amp;"SORU"," ")</f>
        <v xml:space="preserve"> </v>
      </c>
      <c r="T6" s="14" t="str">
        <f>IF('NOT Baremi'!S9&gt;0,'NOT Baremi'!S8&amp;"."&amp;"SORU"," ")</f>
        <v xml:space="preserve"> </v>
      </c>
      <c r="U6" s="14" t="str">
        <f>IF('NOT Baremi'!T9&gt;0,'NOT Baremi'!T8&amp;"."&amp;"SORU"," ")</f>
        <v xml:space="preserve"> </v>
      </c>
      <c r="V6" s="14" t="str">
        <f>IF('NOT Baremi'!U9&gt;0,'NOT Baremi'!U8&amp;"."&amp;"SORU"," ")</f>
        <v xml:space="preserve"> </v>
      </c>
      <c r="W6" s="14" t="str">
        <f>IF('NOT Baremi'!V9&gt;0,'NOT Baremi'!V8&amp;"."&amp;"SORU"," ")</f>
        <v xml:space="preserve"> </v>
      </c>
      <c r="X6" s="14" t="str">
        <f>IF('NOT Baremi'!W9&gt;0,'NOT Baremi'!W8&amp;"."&amp;"SORU"," ")</f>
        <v xml:space="preserve"> </v>
      </c>
      <c r="Y6" s="14" t="str">
        <f>IF('NOT Baremi'!X9&gt;0,'NOT Baremi'!X8&amp;"."&amp;"SORU"," ")</f>
        <v xml:space="preserve"> </v>
      </c>
      <c r="Z6" s="14" t="str">
        <f>IF('NOT Baremi'!Y9&gt;0,'NOT Baremi'!Y8&amp;"."&amp;"SORU"," ")</f>
        <v xml:space="preserve"> </v>
      </c>
      <c r="AA6" s="14" t="str">
        <f>IF('NOT Baremi'!Z9&gt;0,'NOT Baremi'!Z8&amp;"."&amp;"SORU"," ")</f>
        <v xml:space="preserve"> </v>
      </c>
      <c r="AB6" s="14" t="str">
        <f>IF('NOT Baremi'!AA9&gt;0,'NOT Baremi'!AA8&amp;"."&amp;"SORU"," ")</f>
        <v xml:space="preserve"> </v>
      </c>
      <c r="AC6" s="14" t="str">
        <f>IF('NOT Baremi'!AB9&gt;0,'NOT Baremi'!AB8&amp;"."&amp;"SORU"," ")</f>
        <v xml:space="preserve"> </v>
      </c>
      <c r="AD6" s="14" t="str">
        <f>IF('NOT Baremi'!AC9&gt;0,'NOT Baremi'!AC8&amp;"."&amp;"SORU"," ")</f>
        <v xml:space="preserve"> </v>
      </c>
      <c r="AE6" s="14" t="str">
        <f>IF('NOT Baremi'!AD9&gt;0,'NOT Baremi'!AD8&amp;"."&amp;"SORU"," ")</f>
        <v xml:space="preserve"> </v>
      </c>
      <c r="AF6" s="14" t="str">
        <f>IF('NOT Baremi'!AE9&gt;0,'NOT Baremi'!AE8&amp;"."&amp;"SORU"," ")</f>
        <v xml:space="preserve"> </v>
      </c>
      <c r="AG6" s="14" t="str">
        <f>IF('NOT Baremi'!AF9&gt;0,'NOT Baremi'!AF8&amp;"."&amp;"SORU"," ")</f>
        <v xml:space="preserve"> </v>
      </c>
      <c r="AH6" s="14" t="str">
        <f>IF('NOT Baremi'!AG9&gt;0,'NOT Baremi'!AG8&amp;"."&amp;"SORU"," ")</f>
        <v xml:space="preserve"> </v>
      </c>
      <c r="AI6" s="14" t="str">
        <f>IF('NOT Baremi'!AH9&gt;0,'NOT Baremi'!AH8&amp;"."&amp;"SORU"," ")</f>
        <v xml:space="preserve"> </v>
      </c>
      <c r="AJ6" s="14" t="str">
        <f>IF('NOT Baremi'!AI9&gt;0,'NOT Baremi'!AI8&amp;"."&amp;"SORU"," ")</f>
        <v xml:space="preserve"> </v>
      </c>
      <c r="AK6" s="14" t="str">
        <f>IF('NOT Baremi'!AJ9&gt;0,'NOT Baremi'!AJ8&amp;"."&amp;"SORU"," ")</f>
        <v xml:space="preserve"> </v>
      </c>
      <c r="AL6" s="14" t="str">
        <f>IF('NOT Baremi'!AK9&gt;0,'NOT Baremi'!AK8&amp;"."&amp;"SORU"," ")</f>
        <v xml:space="preserve"> </v>
      </c>
      <c r="AM6" s="14" t="str">
        <f>IF('NOT Baremi'!AL9&gt;0,'NOT Baremi'!AL8&amp;"."&amp;"SORU"," ")</f>
        <v xml:space="preserve"> </v>
      </c>
      <c r="AN6" s="14" t="str">
        <f>IF('NOT Baremi'!AM9&gt;0,'NOT Baremi'!AM8&amp;"."&amp;"SORU"," ")</f>
        <v xml:space="preserve"> </v>
      </c>
      <c r="AO6" s="14" t="str">
        <f>IF('NOT Baremi'!AN9&gt;0,'NOT Baremi'!AN8&amp;"."&amp;"SORU"," ")</f>
        <v xml:space="preserve"> </v>
      </c>
      <c r="AP6" s="14" t="str">
        <f>IF('NOT Baremi'!AO9&gt;0,'NOT Baremi'!AO8&amp;"."&amp;"SORU"," ")</f>
        <v xml:space="preserve"> </v>
      </c>
      <c r="AQ6" s="14" t="str">
        <f>IF('NOT Baremi'!AP9&gt;0,'NOT Baremi'!AP8&amp;"."&amp;"SORU"," ")</f>
        <v xml:space="preserve"> </v>
      </c>
      <c r="AR6" s="14" t="str">
        <f>IF('NOT Baremi'!AQ9&gt;0,'NOT Baremi'!AQ8&amp;"."&amp;"SORU"," ")</f>
        <v xml:space="preserve"> </v>
      </c>
      <c r="AS6" s="14" t="str">
        <f>IF('NOT Baremi'!AR9&gt;0,'NOT Baremi'!AR8&amp;"."&amp;"SORU"," ")</f>
        <v xml:space="preserve"> </v>
      </c>
      <c r="AT6" s="17" t="s">
        <v>24</v>
      </c>
      <c r="AU6" s="247"/>
    </row>
    <row r="7" spans="1:47" ht="12" customHeight="1" x14ac:dyDescent="0.2">
      <c r="A7" s="33">
        <f>'S. Listesi'!E4</f>
        <v>1</v>
      </c>
      <c r="B7" s="34"/>
      <c r="C7" s="238"/>
      <c r="D7" s="238"/>
      <c r="E7" s="238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8" t="str">
        <f>IF(COUNTBLANK(F7:AS7)=COLUMNS(F7:AS7)," ",IF(SUM(F7:AS7)=0,0,SUM(F7:AS7)))</f>
        <v xml:space="preserve"> </v>
      </c>
      <c r="AU7" s="18" t="str">
        <f t="shared" ref="AU7:AU72" si="0">IF(AT7=" "," ",IF(AT7&gt;=85,5,IF(AT7&gt;=70,4,IF(AT7&gt;=60,3,IF(AT7&gt;=50,2,IF(AT7&gt;=0,1,0))))))</f>
        <v xml:space="preserve"> </v>
      </c>
    </row>
    <row r="8" spans="1:47" ht="12" customHeight="1" x14ac:dyDescent="0.2">
      <c r="A8" s="33">
        <f>'S. Listesi'!E5</f>
        <v>2</v>
      </c>
      <c r="B8" s="34"/>
      <c r="C8" s="238"/>
      <c r="D8" s="238"/>
      <c r="E8" s="238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8" t="str">
        <f t="shared" ref="AT8:AT71" si="1">IF(COUNTBLANK(F8:AS8)=COLUMNS(F8:AS8)," ",IF(SUM(F8:AS8)=0,0,SUM(F8:AS8)))</f>
        <v xml:space="preserve"> </v>
      </c>
      <c r="AU8" s="18" t="str">
        <f t="shared" si="0"/>
        <v xml:space="preserve"> </v>
      </c>
    </row>
    <row r="9" spans="1:47" ht="12" customHeight="1" x14ac:dyDescent="0.2">
      <c r="A9" s="33">
        <f>'S. Listesi'!E6</f>
        <v>3</v>
      </c>
      <c r="B9" s="34"/>
      <c r="C9" s="238"/>
      <c r="D9" s="238"/>
      <c r="E9" s="238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8" t="str">
        <f t="shared" si="1"/>
        <v xml:space="preserve"> </v>
      </c>
      <c r="AU9" s="18" t="str">
        <f t="shared" si="0"/>
        <v xml:space="preserve"> </v>
      </c>
    </row>
    <row r="10" spans="1:47" ht="12" customHeight="1" x14ac:dyDescent="0.2">
      <c r="A10" s="33">
        <f>'S. Listesi'!E7</f>
        <v>4</v>
      </c>
      <c r="B10" s="34"/>
      <c r="C10" s="238"/>
      <c r="D10" s="238"/>
      <c r="E10" s="238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8" t="str">
        <f t="shared" si="1"/>
        <v xml:space="preserve"> </v>
      </c>
      <c r="AU10" s="18" t="str">
        <f t="shared" si="0"/>
        <v xml:space="preserve"> </v>
      </c>
    </row>
    <row r="11" spans="1:47" ht="12" customHeight="1" x14ac:dyDescent="0.2">
      <c r="A11" s="33">
        <f>'S. Listesi'!E8</f>
        <v>5</v>
      </c>
      <c r="B11" s="34"/>
      <c r="C11" s="238"/>
      <c r="D11" s="238"/>
      <c r="E11" s="238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8" t="str">
        <f t="shared" si="1"/>
        <v xml:space="preserve"> </v>
      </c>
      <c r="AU11" s="18" t="str">
        <f t="shared" si="0"/>
        <v xml:space="preserve"> </v>
      </c>
    </row>
    <row r="12" spans="1:47" ht="12" customHeight="1" x14ac:dyDescent="0.2">
      <c r="A12" s="33">
        <f>'S. Listesi'!E9</f>
        <v>6</v>
      </c>
      <c r="B12" s="34"/>
      <c r="C12" s="238"/>
      <c r="D12" s="238"/>
      <c r="E12" s="238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8" t="str">
        <f t="shared" si="1"/>
        <v xml:space="preserve"> </v>
      </c>
      <c r="AU12" s="18" t="str">
        <f t="shared" si="0"/>
        <v xml:space="preserve"> </v>
      </c>
    </row>
    <row r="13" spans="1:47" ht="12" customHeight="1" x14ac:dyDescent="0.2">
      <c r="A13" s="33">
        <f>'S. Listesi'!E10</f>
        <v>7</v>
      </c>
      <c r="B13" s="34"/>
      <c r="C13" s="238"/>
      <c r="D13" s="238"/>
      <c r="E13" s="238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8" t="str">
        <f t="shared" si="1"/>
        <v xml:space="preserve"> </v>
      </c>
      <c r="AU13" s="18" t="str">
        <f t="shared" si="0"/>
        <v xml:space="preserve"> </v>
      </c>
    </row>
    <row r="14" spans="1:47" ht="12" customHeight="1" x14ac:dyDescent="0.2">
      <c r="A14" s="33">
        <f>'S. Listesi'!E11</f>
        <v>8</v>
      </c>
      <c r="B14" s="34"/>
      <c r="C14" s="238"/>
      <c r="D14" s="238"/>
      <c r="E14" s="238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8" t="str">
        <f t="shared" si="1"/>
        <v xml:space="preserve"> </v>
      </c>
      <c r="AU14" s="18" t="str">
        <f t="shared" si="0"/>
        <v xml:space="preserve"> </v>
      </c>
    </row>
    <row r="15" spans="1:47" ht="12" customHeight="1" x14ac:dyDescent="0.2">
      <c r="A15" s="33">
        <f>'S. Listesi'!E12</f>
        <v>9</v>
      </c>
      <c r="B15" s="34"/>
      <c r="C15" s="238"/>
      <c r="D15" s="238"/>
      <c r="E15" s="238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8" t="str">
        <f t="shared" si="1"/>
        <v xml:space="preserve"> </v>
      </c>
      <c r="AU15" s="18" t="str">
        <f t="shared" si="0"/>
        <v xml:space="preserve"> </v>
      </c>
    </row>
    <row r="16" spans="1:47" ht="12" customHeight="1" x14ac:dyDescent="0.2">
      <c r="A16" s="33">
        <f>'S. Listesi'!E13</f>
        <v>10</v>
      </c>
      <c r="B16" s="34"/>
      <c r="C16" s="238"/>
      <c r="D16" s="238"/>
      <c r="E16" s="238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8" t="str">
        <f t="shared" si="1"/>
        <v xml:space="preserve"> </v>
      </c>
      <c r="AU16" s="18" t="str">
        <f t="shared" si="0"/>
        <v xml:space="preserve"> </v>
      </c>
    </row>
    <row r="17" spans="1:47" ht="12" customHeight="1" x14ac:dyDescent="0.2">
      <c r="A17" s="33">
        <f>'S. Listesi'!E14</f>
        <v>11</v>
      </c>
      <c r="B17" s="34"/>
      <c r="C17" s="238"/>
      <c r="D17" s="238"/>
      <c r="E17" s="238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8" t="str">
        <f t="shared" si="1"/>
        <v xml:space="preserve"> </v>
      </c>
      <c r="AU17" s="18" t="str">
        <f t="shared" si="0"/>
        <v xml:space="preserve"> </v>
      </c>
    </row>
    <row r="18" spans="1:47" ht="12" customHeight="1" x14ac:dyDescent="0.2">
      <c r="A18" s="33">
        <f>'S. Listesi'!E15</f>
        <v>12</v>
      </c>
      <c r="B18" s="34"/>
      <c r="C18" s="238"/>
      <c r="D18" s="238"/>
      <c r="E18" s="238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8" t="str">
        <f t="shared" si="1"/>
        <v xml:space="preserve"> </v>
      </c>
      <c r="AU18" s="18" t="str">
        <f t="shared" si="0"/>
        <v xml:space="preserve"> </v>
      </c>
    </row>
    <row r="19" spans="1:47" ht="12" customHeight="1" x14ac:dyDescent="0.2">
      <c r="A19" s="33">
        <f>'S. Listesi'!E16</f>
        <v>13</v>
      </c>
      <c r="B19" s="34"/>
      <c r="C19" s="238"/>
      <c r="D19" s="238"/>
      <c r="E19" s="238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8" t="str">
        <f t="shared" si="1"/>
        <v xml:space="preserve"> </v>
      </c>
      <c r="AU19" s="18" t="str">
        <f t="shared" si="0"/>
        <v xml:space="preserve"> </v>
      </c>
    </row>
    <row r="20" spans="1:47" ht="12" customHeight="1" x14ac:dyDescent="0.2">
      <c r="A20" s="33">
        <f>'S. Listesi'!E17</f>
        <v>14</v>
      </c>
      <c r="B20" s="34"/>
      <c r="C20" s="238"/>
      <c r="D20" s="238"/>
      <c r="E20" s="238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8" t="str">
        <f t="shared" si="1"/>
        <v xml:space="preserve"> </v>
      </c>
      <c r="AU20" s="18" t="str">
        <f t="shared" si="0"/>
        <v xml:space="preserve"> </v>
      </c>
    </row>
    <row r="21" spans="1:47" ht="12" customHeight="1" x14ac:dyDescent="0.2">
      <c r="A21" s="33">
        <f>'S. Listesi'!E18</f>
        <v>15</v>
      </c>
      <c r="B21" s="34"/>
      <c r="C21" s="238"/>
      <c r="D21" s="238"/>
      <c r="E21" s="238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8" t="str">
        <f t="shared" si="1"/>
        <v xml:space="preserve"> </v>
      </c>
      <c r="AU21" s="18" t="str">
        <f t="shared" si="0"/>
        <v xml:space="preserve"> </v>
      </c>
    </row>
    <row r="22" spans="1:47" ht="12" customHeight="1" x14ac:dyDescent="0.2">
      <c r="A22" s="33">
        <f>'S. Listesi'!E19</f>
        <v>16</v>
      </c>
      <c r="B22" s="34"/>
      <c r="C22" s="238"/>
      <c r="D22" s="238"/>
      <c r="E22" s="238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8" t="str">
        <f t="shared" si="1"/>
        <v xml:space="preserve"> </v>
      </c>
      <c r="AU22" s="18" t="str">
        <f t="shared" si="0"/>
        <v xml:space="preserve"> </v>
      </c>
    </row>
    <row r="23" spans="1:47" ht="12" customHeight="1" x14ac:dyDescent="0.2">
      <c r="A23" s="33">
        <f>'S. Listesi'!E20</f>
        <v>17</v>
      </c>
      <c r="B23" s="34"/>
      <c r="C23" s="238"/>
      <c r="D23" s="238"/>
      <c r="E23" s="238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8" t="str">
        <f t="shared" si="1"/>
        <v xml:space="preserve"> </v>
      </c>
      <c r="AU23" s="18" t="str">
        <f t="shared" si="0"/>
        <v xml:space="preserve"> </v>
      </c>
    </row>
    <row r="24" spans="1:47" ht="12" customHeight="1" x14ac:dyDescent="0.2">
      <c r="A24" s="33">
        <f>'S. Listesi'!E21</f>
        <v>18</v>
      </c>
      <c r="B24" s="34"/>
      <c r="C24" s="238"/>
      <c r="D24" s="238"/>
      <c r="E24" s="238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8" t="str">
        <f t="shared" si="1"/>
        <v xml:space="preserve"> </v>
      </c>
      <c r="AU24" s="18" t="str">
        <f t="shared" si="0"/>
        <v xml:space="preserve"> </v>
      </c>
    </row>
    <row r="25" spans="1:47" ht="12" customHeight="1" x14ac:dyDescent="0.2">
      <c r="A25" s="33">
        <f>'S. Listesi'!E22</f>
        <v>19</v>
      </c>
      <c r="B25" s="34"/>
      <c r="C25" s="238"/>
      <c r="D25" s="238"/>
      <c r="E25" s="238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8" t="str">
        <f t="shared" si="1"/>
        <v xml:space="preserve"> </v>
      </c>
      <c r="AU25" s="18" t="str">
        <f t="shared" si="0"/>
        <v xml:space="preserve"> </v>
      </c>
    </row>
    <row r="26" spans="1:47" ht="12" customHeight="1" x14ac:dyDescent="0.2">
      <c r="A26" s="33">
        <f>'S. Listesi'!E23</f>
        <v>20</v>
      </c>
      <c r="B26" s="34"/>
      <c r="C26" s="238"/>
      <c r="D26" s="238"/>
      <c r="E26" s="238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8" t="str">
        <f t="shared" si="1"/>
        <v xml:space="preserve"> </v>
      </c>
      <c r="AU26" s="18" t="str">
        <f t="shared" si="0"/>
        <v xml:space="preserve"> </v>
      </c>
    </row>
    <row r="27" spans="1:47" ht="12" customHeight="1" x14ac:dyDescent="0.2">
      <c r="A27" s="33">
        <f>'S. Listesi'!E24</f>
        <v>21</v>
      </c>
      <c r="B27" s="34"/>
      <c r="C27" s="238"/>
      <c r="D27" s="238"/>
      <c r="E27" s="238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8" t="str">
        <f t="shared" si="1"/>
        <v xml:space="preserve"> </v>
      </c>
      <c r="AU27" s="18" t="str">
        <f t="shared" si="0"/>
        <v xml:space="preserve"> </v>
      </c>
    </row>
    <row r="28" spans="1:47" ht="12" customHeight="1" x14ac:dyDescent="0.2">
      <c r="A28" s="33">
        <f>'S. Listesi'!E25</f>
        <v>22</v>
      </c>
      <c r="B28" s="34"/>
      <c r="C28" s="238"/>
      <c r="D28" s="238"/>
      <c r="E28" s="238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8" t="str">
        <f t="shared" si="1"/>
        <v xml:space="preserve"> </v>
      </c>
      <c r="AU28" s="18" t="str">
        <f t="shared" si="0"/>
        <v xml:space="preserve"> </v>
      </c>
    </row>
    <row r="29" spans="1:47" ht="12" customHeight="1" x14ac:dyDescent="0.2">
      <c r="A29" s="33">
        <f>'S. Listesi'!E26</f>
        <v>23</v>
      </c>
      <c r="B29" s="34"/>
      <c r="C29" s="238"/>
      <c r="D29" s="238"/>
      <c r="E29" s="238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8" t="str">
        <f t="shared" si="1"/>
        <v xml:space="preserve"> </v>
      </c>
      <c r="AU29" s="18" t="str">
        <f t="shared" si="0"/>
        <v xml:space="preserve"> </v>
      </c>
    </row>
    <row r="30" spans="1:47" ht="12" customHeight="1" x14ac:dyDescent="0.2">
      <c r="A30" s="33">
        <f>'S. Listesi'!E27</f>
        <v>24</v>
      </c>
      <c r="B30" s="34"/>
      <c r="C30" s="238"/>
      <c r="D30" s="238"/>
      <c r="E30" s="238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8" t="str">
        <f t="shared" si="1"/>
        <v xml:space="preserve"> </v>
      </c>
      <c r="AU30" s="18" t="str">
        <f t="shared" si="0"/>
        <v xml:space="preserve"> </v>
      </c>
    </row>
    <row r="31" spans="1:47" ht="12" customHeight="1" x14ac:dyDescent="0.2">
      <c r="A31" s="33">
        <f>'S. Listesi'!E28</f>
        <v>25</v>
      </c>
      <c r="B31" s="34"/>
      <c r="C31" s="238"/>
      <c r="D31" s="238"/>
      <c r="E31" s="238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8" t="str">
        <f t="shared" si="1"/>
        <v xml:space="preserve"> </v>
      </c>
      <c r="AU31" s="18" t="str">
        <f t="shared" si="0"/>
        <v xml:space="preserve"> </v>
      </c>
    </row>
    <row r="32" spans="1:47" ht="12" customHeight="1" x14ac:dyDescent="0.2">
      <c r="A32" s="33">
        <f>'S. Listesi'!E29</f>
        <v>26</v>
      </c>
      <c r="B32" s="34"/>
      <c r="C32" s="238"/>
      <c r="D32" s="238"/>
      <c r="E32" s="238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8" t="str">
        <f t="shared" si="1"/>
        <v xml:space="preserve"> </v>
      </c>
      <c r="AU32" s="18" t="str">
        <f t="shared" si="0"/>
        <v xml:space="preserve"> </v>
      </c>
    </row>
    <row r="33" spans="1:47" ht="12" customHeight="1" x14ac:dyDescent="0.2">
      <c r="A33" s="33">
        <f>'S. Listesi'!E30</f>
        <v>27</v>
      </c>
      <c r="B33" s="34"/>
      <c r="C33" s="238"/>
      <c r="D33" s="238"/>
      <c r="E33" s="238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8" t="str">
        <f t="shared" si="1"/>
        <v xml:space="preserve"> </v>
      </c>
      <c r="AU33" s="18" t="str">
        <f t="shared" si="0"/>
        <v xml:space="preserve"> </v>
      </c>
    </row>
    <row r="34" spans="1:47" ht="12" customHeight="1" x14ac:dyDescent="0.2">
      <c r="A34" s="33">
        <f>'S. Listesi'!E31</f>
        <v>28</v>
      </c>
      <c r="B34" s="34"/>
      <c r="C34" s="238"/>
      <c r="D34" s="238"/>
      <c r="E34" s="238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8" t="str">
        <f t="shared" si="1"/>
        <v xml:space="preserve"> </v>
      </c>
      <c r="AU34" s="18" t="str">
        <f t="shared" si="0"/>
        <v xml:space="preserve"> </v>
      </c>
    </row>
    <row r="35" spans="1:47" ht="12" customHeight="1" x14ac:dyDescent="0.2">
      <c r="A35" s="33">
        <f>'S. Listesi'!E32</f>
        <v>29</v>
      </c>
      <c r="B35" s="34"/>
      <c r="C35" s="238"/>
      <c r="D35" s="238"/>
      <c r="E35" s="238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8" t="str">
        <f t="shared" si="1"/>
        <v xml:space="preserve"> </v>
      </c>
      <c r="AU35" s="18" t="str">
        <f t="shared" si="0"/>
        <v xml:space="preserve"> </v>
      </c>
    </row>
    <row r="36" spans="1:47" ht="12" customHeight="1" x14ac:dyDescent="0.2">
      <c r="A36" s="33">
        <f>'S. Listesi'!E33</f>
        <v>30</v>
      </c>
      <c r="B36" s="34"/>
      <c r="C36" s="238"/>
      <c r="D36" s="238"/>
      <c r="E36" s="238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8" t="str">
        <f t="shared" si="1"/>
        <v xml:space="preserve"> </v>
      </c>
      <c r="AU36" s="18" t="str">
        <f t="shared" si="0"/>
        <v xml:space="preserve"> </v>
      </c>
    </row>
    <row r="37" spans="1:47" ht="12" customHeight="1" x14ac:dyDescent="0.2">
      <c r="A37" s="33">
        <f>'S. Listesi'!E34</f>
        <v>31</v>
      </c>
      <c r="B37" s="34"/>
      <c r="C37" s="238"/>
      <c r="D37" s="238"/>
      <c r="E37" s="238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8" t="str">
        <f t="shared" si="1"/>
        <v xml:space="preserve"> </v>
      </c>
      <c r="AU37" s="18" t="str">
        <f t="shared" si="0"/>
        <v xml:space="preserve"> </v>
      </c>
    </row>
    <row r="38" spans="1:47" ht="12" customHeight="1" x14ac:dyDescent="0.2">
      <c r="A38" s="33">
        <f>'S. Listesi'!E35</f>
        <v>32</v>
      </c>
      <c r="B38" s="34"/>
      <c r="C38" s="238"/>
      <c r="D38" s="238"/>
      <c r="E38" s="238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8" t="str">
        <f t="shared" si="1"/>
        <v xml:space="preserve"> </v>
      </c>
      <c r="AU38" s="18" t="str">
        <f t="shared" si="0"/>
        <v xml:space="preserve"> </v>
      </c>
    </row>
    <row r="39" spans="1:47" ht="12" customHeight="1" x14ac:dyDescent="0.2">
      <c r="A39" s="33">
        <f>'S. Listesi'!E36</f>
        <v>33</v>
      </c>
      <c r="B39" s="34"/>
      <c r="C39" s="238"/>
      <c r="D39" s="238"/>
      <c r="E39" s="238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8" t="str">
        <f t="shared" si="1"/>
        <v xml:space="preserve"> </v>
      </c>
      <c r="AU39" s="18" t="str">
        <f t="shared" si="0"/>
        <v xml:space="preserve"> </v>
      </c>
    </row>
    <row r="40" spans="1:47" ht="12" customHeight="1" x14ac:dyDescent="0.2">
      <c r="A40" s="33">
        <f>'S. Listesi'!E37</f>
        <v>34</v>
      </c>
      <c r="B40" s="34"/>
      <c r="C40" s="238"/>
      <c r="D40" s="238"/>
      <c r="E40" s="238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8" t="str">
        <f t="shared" si="1"/>
        <v xml:space="preserve"> </v>
      </c>
      <c r="AU40" s="18" t="str">
        <f t="shared" si="0"/>
        <v xml:space="preserve"> </v>
      </c>
    </row>
    <row r="41" spans="1:47" ht="12" customHeight="1" x14ac:dyDescent="0.2">
      <c r="A41" s="33">
        <f>'S. Listesi'!E38</f>
        <v>35</v>
      </c>
      <c r="B41" s="34"/>
      <c r="C41" s="238"/>
      <c r="D41" s="238"/>
      <c r="E41" s="238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8" t="str">
        <f t="shared" si="1"/>
        <v xml:space="preserve"> </v>
      </c>
      <c r="AU41" s="18" t="str">
        <f t="shared" si="0"/>
        <v xml:space="preserve"> </v>
      </c>
    </row>
    <row r="42" spans="1:47" ht="12" customHeight="1" x14ac:dyDescent="0.2">
      <c r="A42" s="33">
        <f>'S. Listesi'!E39</f>
        <v>36</v>
      </c>
      <c r="B42" s="34"/>
      <c r="C42" s="238"/>
      <c r="D42" s="238"/>
      <c r="E42" s="238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8" t="str">
        <f t="shared" si="1"/>
        <v xml:space="preserve"> </v>
      </c>
      <c r="AU42" s="18" t="str">
        <f t="shared" si="0"/>
        <v xml:space="preserve"> </v>
      </c>
    </row>
    <row r="43" spans="1:47" ht="12" customHeight="1" x14ac:dyDescent="0.2">
      <c r="A43" s="33">
        <f>'S. Listesi'!E40</f>
        <v>37</v>
      </c>
      <c r="B43" s="34"/>
      <c r="C43" s="238"/>
      <c r="D43" s="238"/>
      <c r="E43" s="238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8" t="str">
        <f t="shared" si="1"/>
        <v xml:space="preserve"> </v>
      </c>
      <c r="AU43" s="18" t="str">
        <f t="shared" si="0"/>
        <v xml:space="preserve"> </v>
      </c>
    </row>
    <row r="44" spans="1:47" ht="12" customHeight="1" x14ac:dyDescent="0.2">
      <c r="A44" s="33">
        <f>'S. Listesi'!E41</f>
        <v>38</v>
      </c>
      <c r="B44" s="34"/>
      <c r="C44" s="238"/>
      <c r="D44" s="238"/>
      <c r="E44" s="238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8" t="str">
        <f t="shared" si="1"/>
        <v xml:space="preserve"> </v>
      </c>
      <c r="AU44" s="18" t="str">
        <f t="shared" si="0"/>
        <v xml:space="preserve"> </v>
      </c>
    </row>
    <row r="45" spans="1:47" ht="12" customHeight="1" x14ac:dyDescent="0.2">
      <c r="A45" s="33">
        <f>'S. Listesi'!E42</f>
        <v>39</v>
      </c>
      <c r="B45" s="34"/>
      <c r="C45" s="238"/>
      <c r="D45" s="238"/>
      <c r="E45" s="238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8" t="str">
        <f t="shared" si="1"/>
        <v xml:space="preserve"> </v>
      </c>
      <c r="AU45" s="18" t="str">
        <f t="shared" si="0"/>
        <v xml:space="preserve"> </v>
      </c>
    </row>
    <row r="46" spans="1:47" ht="12" customHeight="1" x14ac:dyDescent="0.2">
      <c r="A46" s="33">
        <f>'S. Listesi'!E43</f>
        <v>40</v>
      </c>
      <c r="B46" s="34"/>
      <c r="C46" s="238"/>
      <c r="D46" s="238"/>
      <c r="E46" s="238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8" t="str">
        <f t="shared" si="1"/>
        <v xml:space="preserve"> </v>
      </c>
      <c r="AU46" s="18" t="str">
        <f t="shared" si="0"/>
        <v xml:space="preserve"> </v>
      </c>
    </row>
    <row r="47" spans="1:47" ht="12" customHeight="1" x14ac:dyDescent="0.2">
      <c r="A47" s="33">
        <f>'S. Listesi'!E44</f>
        <v>41</v>
      </c>
      <c r="B47" s="34"/>
      <c r="C47" s="238"/>
      <c r="D47" s="238"/>
      <c r="E47" s="238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8" t="str">
        <f t="shared" si="1"/>
        <v xml:space="preserve"> </v>
      </c>
      <c r="AU47" s="18" t="str">
        <f t="shared" si="0"/>
        <v xml:space="preserve"> </v>
      </c>
    </row>
    <row r="48" spans="1:47" ht="12" customHeight="1" x14ac:dyDescent="0.2">
      <c r="A48" s="33">
        <f>'S. Listesi'!E45</f>
        <v>42</v>
      </c>
      <c r="B48" s="34"/>
      <c r="C48" s="238"/>
      <c r="D48" s="238"/>
      <c r="E48" s="238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8" t="str">
        <f t="shared" si="1"/>
        <v xml:space="preserve"> </v>
      </c>
      <c r="AU48" s="18" t="str">
        <f t="shared" si="0"/>
        <v xml:space="preserve"> </v>
      </c>
    </row>
    <row r="49" spans="1:47" ht="12" customHeight="1" x14ac:dyDescent="0.2">
      <c r="A49" s="33">
        <f>'S. Listesi'!E46</f>
        <v>43</v>
      </c>
      <c r="B49" s="34"/>
      <c r="C49" s="238"/>
      <c r="D49" s="238"/>
      <c r="E49" s="238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8" t="str">
        <f t="shared" si="1"/>
        <v xml:space="preserve"> </v>
      </c>
      <c r="AU49" s="18" t="str">
        <f t="shared" si="0"/>
        <v xml:space="preserve"> </v>
      </c>
    </row>
    <row r="50" spans="1:47" ht="12" customHeight="1" x14ac:dyDescent="0.2">
      <c r="A50" s="33">
        <f>'S. Listesi'!E47</f>
        <v>44</v>
      </c>
      <c r="B50" s="34"/>
      <c r="C50" s="238"/>
      <c r="D50" s="238"/>
      <c r="E50" s="238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8" t="str">
        <f t="shared" si="1"/>
        <v xml:space="preserve"> </v>
      </c>
      <c r="AU50" s="18" t="str">
        <f t="shared" si="0"/>
        <v xml:space="preserve"> </v>
      </c>
    </row>
    <row r="51" spans="1:47" ht="12" customHeight="1" x14ac:dyDescent="0.2">
      <c r="A51" s="33">
        <f>'S. Listesi'!E48</f>
        <v>45</v>
      </c>
      <c r="B51" s="34"/>
      <c r="C51" s="238"/>
      <c r="D51" s="238"/>
      <c r="E51" s="238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8" t="str">
        <f t="shared" si="1"/>
        <v xml:space="preserve"> </v>
      </c>
      <c r="AU51" s="18" t="str">
        <f t="shared" si="0"/>
        <v xml:space="preserve"> </v>
      </c>
    </row>
    <row r="52" spans="1:47" ht="12" customHeight="1" x14ac:dyDescent="0.2">
      <c r="A52" s="33">
        <f>'S. Listesi'!E49</f>
        <v>46</v>
      </c>
      <c r="B52" s="34"/>
      <c r="C52" s="238"/>
      <c r="D52" s="238"/>
      <c r="E52" s="238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8" t="str">
        <f t="shared" si="1"/>
        <v xml:space="preserve"> </v>
      </c>
      <c r="AU52" s="18" t="str">
        <f t="shared" si="0"/>
        <v xml:space="preserve"> </v>
      </c>
    </row>
    <row r="53" spans="1:47" ht="12" customHeight="1" x14ac:dyDescent="0.2">
      <c r="A53" s="33">
        <f>'S. Listesi'!E50</f>
        <v>47</v>
      </c>
      <c r="B53" s="34"/>
      <c r="C53" s="238"/>
      <c r="D53" s="238"/>
      <c r="E53" s="238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8" t="str">
        <f t="shared" si="1"/>
        <v xml:space="preserve"> </v>
      </c>
      <c r="AU53" s="18" t="str">
        <f t="shared" si="0"/>
        <v xml:space="preserve"> </v>
      </c>
    </row>
    <row r="54" spans="1:47" ht="12" customHeight="1" x14ac:dyDescent="0.2">
      <c r="A54" s="33">
        <f>'S. Listesi'!E51</f>
        <v>48</v>
      </c>
      <c r="B54" s="34"/>
      <c r="C54" s="238"/>
      <c r="D54" s="238"/>
      <c r="E54" s="238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8" t="str">
        <f t="shared" si="1"/>
        <v xml:space="preserve"> </v>
      </c>
      <c r="AU54" s="18" t="str">
        <f t="shared" si="0"/>
        <v xml:space="preserve"> </v>
      </c>
    </row>
    <row r="55" spans="1:47" ht="12" customHeight="1" x14ac:dyDescent="0.2">
      <c r="A55" s="33">
        <f>'S. Listesi'!E52</f>
        <v>49</v>
      </c>
      <c r="B55" s="34"/>
      <c r="C55" s="238"/>
      <c r="D55" s="238"/>
      <c r="E55" s="238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8" t="str">
        <f t="shared" si="1"/>
        <v xml:space="preserve"> </v>
      </c>
      <c r="AU55" s="18" t="str">
        <f t="shared" si="0"/>
        <v xml:space="preserve"> </v>
      </c>
    </row>
    <row r="56" spans="1:47" ht="12" customHeight="1" x14ac:dyDescent="0.2">
      <c r="A56" s="33">
        <f>'S. Listesi'!E53</f>
        <v>50</v>
      </c>
      <c r="B56" s="34"/>
      <c r="C56" s="238"/>
      <c r="D56" s="238"/>
      <c r="E56" s="238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8" t="str">
        <f t="shared" si="1"/>
        <v xml:space="preserve"> </v>
      </c>
      <c r="AU56" s="18" t="str">
        <f t="shared" si="0"/>
        <v xml:space="preserve"> </v>
      </c>
    </row>
    <row r="57" spans="1:47" ht="12" customHeight="1" x14ac:dyDescent="0.2">
      <c r="A57" s="33">
        <f>'S. Listesi'!E54</f>
        <v>51</v>
      </c>
      <c r="B57" s="34"/>
      <c r="C57" s="238"/>
      <c r="D57" s="238"/>
      <c r="E57" s="238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8" t="str">
        <f t="shared" si="1"/>
        <v xml:space="preserve"> </v>
      </c>
      <c r="AU57" s="18" t="str">
        <f t="shared" si="0"/>
        <v xml:space="preserve"> </v>
      </c>
    </row>
    <row r="58" spans="1:47" ht="12" customHeight="1" x14ac:dyDescent="0.2">
      <c r="A58" s="33">
        <f>'S. Listesi'!E55</f>
        <v>52</v>
      </c>
      <c r="B58" s="34"/>
      <c r="C58" s="238"/>
      <c r="D58" s="238"/>
      <c r="E58" s="238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8" t="str">
        <f t="shared" si="1"/>
        <v xml:space="preserve"> </v>
      </c>
      <c r="AU58" s="18" t="str">
        <f t="shared" si="0"/>
        <v xml:space="preserve"> </v>
      </c>
    </row>
    <row r="59" spans="1:47" ht="12" customHeight="1" x14ac:dyDescent="0.2">
      <c r="A59" s="33">
        <f>'S. Listesi'!E56</f>
        <v>53</v>
      </c>
      <c r="B59" s="34"/>
      <c r="C59" s="238"/>
      <c r="D59" s="238"/>
      <c r="E59" s="238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8" t="str">
        <f t="shared" si="1"/>
        <v xml:space="preserve"> </v>
      </c>
      <c r="AU59" s="18" t="str">
        <f t="shared" si="0"/>
        <v xml:space="preserve"> </v>
      </c>
    </row>
    <row r="60" spans="1:47" ht="12" customHeight="1" x14ac:dyDescent="0.2">
      <c r="A60" s="33">
        <f>'S. Listesi'!E57</f>
        <v>54</v>
      </c>
      <c r="B60" s="34"/>
      <c r="C60" s="238"/>
      <c r="D60" s="238"/>
      <c r="E60" s="238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8" t="str">
        <f t="shared" si="1"/>
        <v xml:space="preserve"> </v>
      </c>
      <c r="AU60" s="18" t="str">
        <f t="shared" si="0"/>
        <v xml:space="preserve"> </v>
      </c>
    </row>
    <row r="61" spans="1:47" ht="12" customHeight="1" x14ac:dyDescent="0.2">
      <c r="A61" s="33">
        <f>'S. Listesi'!E58</f>
        <v>55</v>
      </c>
      <c r="B61" s="34"/>
      <c r="C61" s="238"/>
      <c r="D61" s="238"/>
      <c r="E61" s="238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8" t="str">
        <f t="shared" si="1"/>
        <v xml:space="preserve"> </v>
      </c>
      <c r="AU61" s="18" t="str">
        <f t="shared" si="0"/>
        <v xml:space="preserve"> </v>
      </c>
    </row>
    <row r="62" spans="1:47" ht="12" customHeight="1" x14ac:dyDescent="0.2">
      <c r="A62" s="33">
        <f>'S. Listesi'!E59</f>
        <v>56</v>
      </c>
      <c r="B62" s="34"/>
      <c r="C62" s="238"/>
      <c r="D62" s="238"/>
      <c r="E62" s="238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8" t="str">
        <f t="shared" si="1"/>
        <v xml:space="preserve"> </v>
      </c>
      <c r="AU62" s="18" t="str">
        <f t="shared" si="0"/>
        <v xml:space="preserve"> </v>
      </c>
    </row>
    <row r="63" spans="1:47" ht="12" customHeight="1" x14ac:dyDescent="0.2">
      <c r="A63" s="33">
        <f>'S. Listesi'!E60</f>
        <v>57</v>
      </c>
      <c r="B63" s="34"/>
      <c r="C63" s="238"/>
      <c r="D63" s="238"/>
      <c r="E63" s="238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8" t="str">
        <f t="shared" si="1"/>
        <v xml:space="preserve"> </v>
      </c>
      <c r="AU63" s="18" t="str">
        <f t="shared" si="0"/>
        <v xml:space="preserve"> </v>
      </c>
    </row>
    <row r="64" spans="1:47" ht="12" customHeight="1" x14ac:dyDescent="0.2">
      <c r="A64" s="33">
        <f>'S. Listesi'!E61</f>
        <v>58</v>
      </c>
      <c r="B64" s="34"/>
      <c r="C64" s="238"/>
      <c r="D64" s="238"/>
      <c r="E64" s="238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8" t="str">
        <f t="shared" si="1"/>
        <v xml:space="preserve"> </v>
      </c>
      <c r="AU64" s="18" t="str">
        <f t="shared" si="0"/>
        <v xml:space="preserve"> </v>
      </c>
    </row>
    <row r="65" spans="1:47" ht="12" customHeight="1" x14ac:dyDescent="0.2">
      <c r="A65" s="33">
        <f>'S. Listesi'!E62</f>
        <v>59</v>
      </c>
      <c r="B65" s="34"/>
      <c r="C65" s="238"/>
      <c r="D65" s="238"/>
      <c r="E65" s="238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8" t="str">
        <f t="shared" si="1"/>
        <v xml:space="preserve"> </v>
      </c>
      <c r="AU65" s="18" t="str">
        <f t="shared" si="0"/>
        <v xml:space="preserve"> </v>
      </c>
    </row>
    <row r="66" spans="1:47" ht="12" customHeight="1" x14ac:dyDescent="0.2">
      <c r="A66" s="33">
        <f>'S. Listesi'!E63</f>
        <v>60</v>
      </c>
      <c r="B66" s="34"/>
      <c r="C66" s="238"/>
      <c r="D66" s="238"/>
      <c r="E66" s="238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8" t="str">
        <f t="shared" si="1"/>
        <v xml:space="preserve"> </v>
      </c>
      <c r="AU66" s="18" t="str">
        <f t="shared" si="0"/>
        <v xml:space="preserve"> </v>
      </c>
    </row>
    <row r="67" spans="1:47" ht="12" customHeight="1" x14ac:dyDescent="0.2">
      <c r="A67" s="33">
        <f>'S. Listesi'!E64</f>
        <v>61</v>
      </c>
      <c r="B67" s="34"/>
      <c r="C67" s="238"/>
      <c r="D67" s="238"/>
      <c r="E67" s="238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8" t="str">
        <f t="shared" si="1"/>
        <v xml:space="preserve"> </v>
      </c>
      <c r="AU67" s="18" t="str">
        <f t="shared" si="0"/>
        <v xml:space="preserve"> </v>
      </c>
    </row>
    <row r="68" spans="1:47" ht="12" customHeight="1" x14ac:dyDescent="0.2">
      <c r="A68" s="33">
        <f>'S. Listesi'!E65</f>
        <v>62</v>
      </c>
      <c r="B68" s="34"/>
      <c r="C68" s="238"/>
      <c r="D68" s="238"/>
      <c r="E68" s="238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8" t="str">
        <f t="shared" si="1"/>
        <v xml:space="preserve"> </v>
      </c>
      <c r="AU68" s="18" t="str">
        <f t="shared" si="0"/>
        <v xml:space="preserve"> </v>
      </c>
    </row>
    <row r="69" spans="1:47" ht="12" customHeight="1" x14ac:dyDescent="0.2">
      <c r="A69" s="33">
        <f>'S. Listesi'!E66</f>
        <v>63</v>
      </c>
      <c r="B69" s="34"/>
      <c r="C69" s="238"/>
      <c r="D69" s="238"/>
      <c r="E69" s="238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8" t="str">
        <f t="shared" si="1"/>
        <v xml:space="preserve"> </v>
      </c>
      <c r="AU69" s="18" t="str">
        <f t="shared" si="0"/>
        <v xml:space="preserve"> </v>
      </c>
    </row>
    <row r="70" spans="1:47" ht="12" customHeight="1" x14ac:dyDescent="0.2">
      <c r="A70" s="33">
        <f>'S. Listesi'!E67</f>
        <v>64</v>
      </c>
      <c r="B70" s="34"/>
      <c r="C70" s="238"/>
      <c r="D70" s="238"/>
      <c r="E70" s="238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8" t="str">
        <f t="shared" si="1"/>
        <v xml:space="preserve"> </v>
      </c>
      <c r="AU70" s="18" t="str">
        <f t="shared" si="0"/>
        <v xml:space="preserve"> </v>
      </c>
    </row>
    <row r="71" spans="1:47" ht="12" customHeight="1" x14ac:dyDescent="0.2">
      <c r="A71" s="33">
        <f>'S. Listesi'!E68</f>
        <v>65</v>
      </c>
      <c r="B71" s="34"/>
      <c r="C71" s="238"/>
      <c r="D71" s="238"/>
      <c r="E71" s="238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8" t="str">
        <f t="shared" si="1"/>
        <v xml:space="preserve"> </v>
      </c>
      <c r="AU71" s="18" t="str">
        <f t="shared" si="0"/>
        <v xml:space="preserve"> </v>
      </c>
    </row>
    <row r="72" spans="1:47" ht="12" customHeight="1" x14ac:dyDescent="0.2">
      <c r="A72" s="33">
        <f>'S. Listesi'!E69</f>
        <v>66</v>
      </c>
      <c r="B72" s="34"/>
      <c r="C72" s="238"/>
      <c r="D72" s="238"/>
      <c r="E72" s="238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8" t="str">
        <f t="shared" ref="AT72" si="2">IF(COUNTBLANK(F72:AS72)=COLUMNS(F72:AS72)," ",IF(SUM(F72:AS72)=0,0,SUM(F72:AS72)))</f>
        <v xml:space="preserve"> </v>
      </c>
      <c r="AU72" s="18" t="str">
        <f t="shared" si="0"/>
        <v xml:space="preserve"> </v>
      </c>
    </row>
    <row r="73" spans="1:47" ht="39.75" customHeight="1" x14ac:dyDescent="0.2">
      <c r="A73" s="259" t="s">
        <v>17</v>
      </c>
      <c r="B73" s="260"/>
      <c r="C73" s="260"/>
      <c r="D73" s="260"/>
      <c r="E73" s="261"/>
      <c r="F73" s="16" t="str">
        <f t="shared" ref="F73:AS73" si="3">F6</f>
        <v xml:space="preserve"> </v>
      </c>
      <c r="G73" s="16" t="str">
        <f t="shared" si="3"/>
        <v xml:space="preserve"> </v>
      </c>
      <c r="H73" s="16" t="str">
        <f t="shared" si="3"/>
        <v xml:space="preserve"> </v>
      </c>
      <c r="I73" s="16" t="str">
        <f t="shared" si="3"/>
        <v xml:space="preserve"> </v>
      </c>
      <c r="J73" s="16" t="str">
        <f t="shared" si="3"/>
        <v xml:space="preserve"> </v>
      </c>
      <c r="K73" s="16" t="str">
        <f t="shared" si="3"/>
        <v xml:space="preserve"> </v>
      </c>
      <c r="L73" s="16" t="str">
        <f t="shared" si="3"/>
        <v xml:space="preserve"> </v>
      </c>
      <c r="M73" s="16" t="str">
        <f t="shared" si="3"/>
        <v xml:space="preserve"> </v>
      </c>
      <c r="N73" s="16" t="str">
        <f t="shared" si="3"/>
        <v xml:space="preserve"> </v>
      </c>
      <c r="O73" s="16" t="str">
        <f t="shared" si="3"/>
        <v xml:space="preserve"> </v>
      </c>
      <c r="P73" s="16" t="str">
        <f t="shared" si="3"/>
        <v xml:space="preserve"> </v>
      </c>
      <c r="Q73" s="16" t="str">
        <f t="shared" si="3"/>
        <v xml:space="preserve"> </v>
      </c>
      <c r="R73" s="16" t="str">
        <f t="shared" si="3"/>
        <v xml:space="preserve"> </v>
      </c>
      <c r="S73" s="16" t="str">
        <f t="shared" si="3"/>
        <v xml:space="preserve"> </v>
      </c>
      <c r="T73" s="16" t="str">
        <f t="shared" si="3"/>
        <v xml:space="preserve"> </v>
      </c>
      <c r="U73" s="16" t="str">
        <f t="shared" si="3"/>
        <v xml:space="preserve"> </v>
      </c>
      <c r="V73" s="16" t="str">
        <f t="shared" si="3"/>
        <v xml:space="preserve"> </v>
      </c>
      <c r="W73" s="16" t="str">
        <f t="shared" si="3"/>
        <v xml:space="preserve"> </v>
      </c>
      <c r="X73" s="16" t="str">
        <f t="shared" si="3"/>
        <v xml:space="preserve"> </v>
      </c>
      <c r="Y73" s="16" t="str">
        <f t="shared" si="3"/>
        <v xml:space="preserve"> </v>
      </c>
      <c r="Z73" s="16" t="str">
        <f t="shared" si="3"/>
        <v xml:space="preserve"> </v>
      </c>
      <c r="AA73" s="16" t="str">
        <f t="shared" si="3"/>
        <v xml:space="preserve"> </v>
      </c>
      <c r="AB73" s="16" t="str">
        <f t="shared" si="3"/>
        <v xml:space="preserve"> </v>
      </c>
      <c r="AC73" s="16" t="str">
        <f t="shared" si="3"/>
        <v xml:space="preserve"> </v>
      </c>
      <c r="AD73" s="16" t="str">
        <f t="shared" si="3"/>
        <v xml:space="preserve"> </v>
      </c>
      <c r="AE73" s="16" t="str">
        <f t="shared" si="3"/>
        <v xml:space="preserve"> </v>
      </c>
      <c r="AF73" s="16" t="str">
        <f t="shared" si="3"/>
        <v xml:space="preserve"> </v>
      </c>
      <c r="AG73" s="16" t="str">
        <f t="shared" si="3"/>
        <v xml:space="preserve"> </v>
      </c>
      <c r="AH73" s="16" t="str">
        <f t="shared" si="3"/>
        <v xml:space="preserve"> </v>
      </c>
      <c r="AI73" s="16" t="str">
        <f t="shared" si="3"/>
        <v xml:space="preserve"> </v>
      </c>
      <c r="AJ73" s="16" t="str">
        <f t="shared" si="3"/>
        <v xml:space="preserve"> </v>
      </c>
      <c r="AK73" s="16" t="str">
        <f t="shared" si="3"/>
        <v xml:space="preserve"> </v>
      </c>
      <c r="AL73" s="16" t="str">
        <f t="shared" si="3"/>
        <v xml:space="preserve"> </v>
      </c>
      <c r="AM73" s="16" t="str">
        <f t="shared" si="3"/>
        <v xml:space="preserve"> </v>
      </c>
      <c r="AN73" s="16" t="str">
        <f t="shared" si="3"/>
        <v xml:space="preserve"> </v>
      </c>
      <c r="AO73" s="16" t="str">
        <f t="shared" si="3"/>
        <v xml:space="preserve"> </v>
      </c>
      <c r="AP73" s="16" t="str">
        <f t="shared" si="3"/>
        <v xml:space="preserve"> </v>
      </c>
      <c r="AQ73" s="16" t="str">
        <f t="shared" si="3"/>
        <v xml:space="preserve"> </v>
      </c>
      <c r="AR73" s="16" t="str">
        <f t="shared" si="3"/>
        <v xml:space="preserve"> </v>
      </c>
      <c r="AS73" s="16" t="str">
        <f t="shared" si="3"/>
        <v xml:space="preserve"> </v>
      </c>
      <c r="AT73" s="13"/>
      <c r="AU73" s="13"/>
    </row>
    <row r="74" spans="1:47" ht="19.5" customHeight="1" x14ac:dyDescent="0.2">
      <c r="A74" s="273" t="s">
        <v>110</v>
      </c>
      <c r="B74" s="273"/>
      <c r="C74" s="273"/>
      <c r="D74" s="273"/>
      <c r="E74" s="273"/>
      <c r="F74" s="186" t="str">
        <f t="shared" ref="F74:AS74" si="4">IF(COUNTBLANK(F7:F72)=ROWS(F7:F72)," ",SUM(F7:F72))</f>
        <v xml:space="preserve"> </v>
      </c>
      <c r="G74" s="186" t="str">
        <f t="shared" si="4"/>
        <v xml:space="preserve"> </v>
      </c>
      <c r="H74" s="186" t="str">
        <f t="shared" si="4"/>
        <v xml:space="preserve"> </v>
      </c>
      <c r="I74" s="186" t="str">
        <f t="shared" si="4"/>
        <v xml:space="preserve"> </v>
      </c>
      <c r="J74" s="186" t="str">
        <f t="shared" si="4"/>
        <v xml:space="preserve"> </v>
      </c>
      <c r="K74" s="186" t="str">
        <f t="shared" si="4"/>
        <v xml:space="preserve"> </v>
      </c>
      <c r="L74" s="186" t="str">
        <f t="shared" si="4"/>
        <v xml:space="preserve"> </v>
      </c>
      <c r="M74" s="186" t="str">
        <f t="shared" si="4"/>
        <v xml:space="preserve"> </v>
      </c>
      <c r="N74" s="186" t="str">
        <f t="shared" si="4"/>
        <v xml:space="preserve"> </v>
      </c>
      <c r="O74" s="186" t="str">
        <f t="shared" si="4"/>
        <v xml:space="preserve"> </v>
      </c>
      <c r="P74" s="186" t="str">
        <f t="shared" si="4"/>
        <v xml:space="preserve"> </v>
      </c>
      <c r="Q74" s="186" t="str">
        <f t="shared" si="4"/>
        <v xml:space="preserve"> </v>
      </c>
      <c r="R74" s="186" t="str">
        <f t="shared" si="4"/>
        <v xml:space="preserve"> </v>
      </c>
      <c r="S74" s="186" t="str">
        <f t="shared" si="4"/>
        <v xml:space="preserve"> </v>
      </c>
      <c r="T74" s="186" t="str">
        <f t="shared" si="4"/>
        <v xml:space="preserve"> </v>
      </c>
      <c r="U74" s="186" t="str">
        <f t="shared" si="4"/>
        <v xml:space="preserve"> </v>
      </c>
      <c r="V74" s="186" t="str">
        <f t="shared" si="4"/>
        <v xml:space="preserve"> </v>
      </c>
      <c r="W74" s="186" t="str">
        <f t="shared" si="4"/>
        <v xml:space="preserve"> </v>
      </c>
      <c r="X74" s="186" t="str">
        <f t="shared" si="4"/>
        <v xml:space="preserve"> </v>
      </c>
      <c r="Y74" s="186" t="str">
        <f t="shared" si="4"/>
        <v xml:space="preserve"> </v>
      </c>
      <c r="Z74" s="186" t="str">
        <f t="shared" si="4"/>
        <v xml:space="preserve"> </v>
      </c>
      <c r="AA74" s="186" t="str">
        <f t="shared" si="4"/>
        <v xml:space="preserve"> </v>
      </c>
      <c r="AB74" s="186" t="str">
        <f t="shared" si="4"/>
        <v xml:space="preserve"> </v>
      </c>
      <c r="AC74" s="186" t="str">
        <f t="shared" si="4"/>
        <v xml:space="preserve"> </v>
      </c>
      <c r="AD74" s="186" t="str">
        <f t="shared" si="4"/>
        <v xml:space="preserve"> </v>
      </c>
      <c r="AE74" s="186" t="str">
        <f t="shared" si="4"/>
        <v xml:space="preserve"> </v>
      </c>
      <c r="AF74" s="186" t="str">
        <f t="shared" si="4"/>
        <v xml:space="preserve"> </v>
      </c>
      <c r="AG74" s="186" t="str">
        <f t="shared" si="4"/>
        <v xml:space="preserve"> </v>
      </c>
      <c r="AH74" s="186" t="str">
        <f t="shared" si="4"/>
        <v xml:space="preserve"> </v>
      </c>
      <c r="AI74" s="186" t="str">
        <f t="shared" si="4"/>
        <v xml:space="preserve"> </v>
      </c>
      <c r="AJ74" s="186" t="str">
        <f t="shared" si="4"/>
        <v xml:space="preserve"> </v>
      </c>
      <c r="AK74" s="186" t="str">
        <f t="shared" si="4"/>
        <v xml:space="preserve"> </v>
      </c>
      <c r="AL74" s="186" t="str">
        <f t="shared" si="4"/>
        <v xml:space="preserve"> </v>
      </c>
      <c r="AM74" s="186" t="str">
        <f t="shared" si="4"/>
        <v xml:space="preserve"> </v>
      </c>
      <c r="AN74" s="186" t="str">
        <f t="shared" si="4"/>
        <v xml:space="preserve"> </v>
      </c>
      <c r="AO74" s="186" t="str">
        <f t="shared" si="4"/>
        <v xml:space="preserve"> </v>
      </c>
      <c r="AP74" s="186" t="str">
        <f t="shared" si="4"/>
        <v xml:space="preserve"> </v>
      </c>
      <c r="AQ74" s="186" t="str">
        <f t="shared" si="4"/>
        <v xml:space="preserve"> </v>
      </c>
      <c r="AR74" s="186" t="str">
        <f t="shared" si="4"/>
        <v xml:space="preserve"> </v>
      </c>
      <c r="AS74" s="186" t="str">
        <f t="shared" si="4"/>
        <v xml:space="preserve"> </v>
      </c>
      <c r="AT74" s="189"/>
      <c r="AU74" s="190"/>
    </row>
    <row r="75" spans="1:47" ht="30.75" customHeight="1" x14ac:dyDescent="0.2">
      <c r="A75" s="256" t="s">
        <v>111</v>
      </c>
      <c r="B75" s="256"/>
      <c r="C75" s="256"/>
      <c r="D75" s="256"/>
      <c r="E75" s="256"/>
      <c r="F75" s="43" t="str">
        <f t="shared" ref="F75:AS75" si="5">IF(COUNTBLANK(F7:F72)=ROWS(F7:F72)," ",AVERAGE(F7:F72))</f>
        <v xml:space="preserve"> </v>
      </c>
      <c r="G75" s="43" t="str">
        <f t="shared" si="5"/>
        <v xml:space="preserve"> </v>
      </c>
      <c r="H75" s="43" t="str">
        <f t="shared" si="5"/>
        <v xml:space="preserve"> </v>
      </c>
      <c r="I75" s="43" t="str">
        <f t="shared" si="5"/>
        <v xml:space="preserve"> </v>
      </c>
      <c r="J75" s="43" t="str">
        <f t="shared" si="5"/>
        <v xml:space="preserve"> </v>
      </c>
      <c r="K75" s="43" t="str">
        <f t="shared" si="5"/>
        <v xml:space="preserve"> </v>
      </c>
      <c r="L75" s="43" t="str">
        <f t="shared" si="5"/>
        <v xml:space="preserve"> </v>
      </c>
      <c r="M75" s="43" t="str">
        <f t="shared" si="5"/>
        <v xml:space="preserve"> </v>
      </c>
      <c r="N75" s="43" t="str">
        <f t="shared" si="5"/>
        <v xml:space="preserve"> </v>
      </c>
      <c r="O75" s="43" t="str">
        <f t="shared" si="5"/>
        <v xml:space="preserve"> </v>
      </c>
      <c r="P75" s="43" t="str">
        <f t="shared" si="5"/>
        <v xml:space="preserve"> </v>
      </c>
      <c r="Q75" s="43" t="str">
        <f t="shared" si="5"/>
        <v xml:space="preserve"> </v>
      </c>
      <c r="R75" s="43" t="str">
        <f t="shared" si="5"/>
        <v xml:space="preserve"> </v>
      </c>
      <c r="S75" s="43" t="str">
        <f t="shared" si="5"/>
        <v xml:space="preserve"> </v>
      </c>
      <c r="T75" s="43" t="str">
        <f t="shared" si="5"/>
        <v xml:space="preserve"> </v>
      </c>
      <c r="U75" s="43" t="str">
        <f t="shared" si="5"/>
        <v xml:space="preserve"> </v>
      </c>
      <c r="V75" s="43" t="str">
        <f t="shared" si="5"/>
        <v xml:space="preserve"> </v>
      </c>
      <c r="W75" s="43" t="str">
        <f t="shared" si="5"/>
        <v xml:space="preserve"> </v>
      </c>
      <c r="X75" s="43" t="str">
        <f t="shared" si="5"/>
        <v xml:space="preserve"> </v>
      </c>
      <c r="Y75" s="43" t="str">
        <f t="shared" si="5"/>
        <v xml:space="preserve"> </v>
      </c>
      <c r="Z75" s="43" t="str">
        <f t="shared" si="5"/>
        <v xml:space="preserve"> </v>
      </c>
      <c r="AA75" s="43" t="str">
        <f t="shared" si="5"/>
        <v xml:space="preserve"> </v>
      </c>
      <c r="AB75" s="43" t="str">
        <f t="shared" si="5"/>
        <v xml:space="preserve"> </v>
      </c>
      <c r="AC75" s="43" t="str">
        <f t="shared" si="5"/>
        <v xml:space="preserve"> </v>
      </c>
      <c r="AD75" s="43" t="str">
        <f t="shared" si="5"/>
        <v xml:space="preserve"> </v>
      </c>
      <c r="AE75" s="43" t="str">
        <f t="shared" si="5"/>
        <v xml:space="preserve"> </v>
      </c>
      <c r="AF75" s="43" t="str">
        <f t="shared" si="5"/>
        <v xml:space="preserve"> </v>
      </c>
      <c r="AG75" s="43" t="str">
        <f t="shared" si="5"/>
        <v xml:space="preserve"> </v>
      </c>
      <c r="AH75" s="43" t="str">
        <f t="shared" si="5"/>
        <v xml:space="preserve"> </v>
      </c>
      <c r="AI75" s="43" t="str">
        <f t="shared" si="5"/>
        <v xml:space="preserve"> </v>
      </c>
      <c r="AJ75" s="43" t="str">
        <f t="shared" si="5"/>
        <v xml:space="preserve"> </v>
      </c>
      <c r="AK75" s="43" t="str">
        <f t="shared" si="5"/>
        <v xml:space="preserve"> </v>
      </c>
      <c r="AL75" s="43" t="str">
        <f t="shared" si="5"/>
        <v xml:space="preserve"> </v>
      </c>
      <c r="AM75" s="43" t="str">
        <f t="shared" si="5"/>
        <v xml:space="preserve"> </v>
      </c>
      <c r="AN75" s="43" t="str">
        <f t="shared" si="5"/>
        <v xml:space="preserve"> </v>
      </c>
      <c r="AO75" s="43" t="str">
        <f t="shared" si="5"/>
        <v xml:space="preserve"> </v>
      </c>
      <c r="AP75" s="43" t="str">
        <f t="shared" si="5"/>
        <v xml:space="preserve"> </v>
      </c>
      <c r="AQ75" s="43" t="str">
        <f t="shared" si="5"/>
        <v xml:space="preserve"> </v>
      </c>
      <c r="AR75" s="43" t="str">
        <f t="shared" si="5"/>
        <v xml:space="preserve"> </v>
      </c>
      <c r="AS75" s="43" t="str">
        <f t="shared" si="5"/>
        <v xml:space="preserve"> </v>
      </c>
      <c r="AT75" s="7" t="str">
        <f>IF(COUNTIF(AT7:AT72," ")=ROWS(AT7:AT72)," ",AVERAGE(AT7:AT72))</f>
        <v xml:space="preserve"> </v>
      </c>
      <c r="AU75" s="7" t="str">
        <f>IF(COUNTIF(AU7:AU72," ")=ROWS(AU7:AU72)," ",AVERAGE(AU7:AU72))</f>
        <v xml:space="preserve"> </v>
      </c>
    </row>
    <row r="76" spans="1:47" ht="24" customHeight="1" x14ac:dyDescent="0.2">
      <c r="A76" s="256" t="s">
        <v>112</v>
      </c>
      <c r="B76" s="256"/>
      <c r="C76" s="256"/>
      <c r="D76" s="256"/>
      <c r="E76" s="256"/>
      <c r="F76" s="44" t="str">
        <f t="shared" ref="F76:AS76" si="6">IF(COUNTBLANK(F7:F72)=ROWS(F7:F72)," ",IF(COUNTIF(F7:F72,F5)=0,"YOK",COUNTIF(F7:F72,F5)))</f>
        <v xml:space="preserve"> </v>
      </c>
      <c r="G76" s="44" t="str">
        <f t="shared" si="6"/>
        <v xml:space="preserve"> </v>
      </c>
      <c r="H76" s="44" t="str">
        <f t="shared" si="6"/>
        <v xml:space="preserve"> </v>
      </c>
      <c r="I76" s="44" t="str">
        <f t="shared" si="6"/>
        <v xml:space="preserve"> </v>
      </c>
      <c r="J76" s="44" t="str">
        <f t="shared" si="6"/>
        <v xml:space="preserve"> </v>
      </c>
      <c r="K76" s="44" t="str">
        <f t="shared" si="6"/>
        <v xml:space="preserve"> </v>
      </c>
      <c r="L76" s="44" t="str">
        <f t="shared" si="6"/>
        <v xml:space="preserve"> </v>
      </c>
      <c r="M76" s="44" t="str">
        <f t="shared" si="6"/>
        <v xml:space="preserve"> </v>
      </c>
      <c r="N76" s="44" t="str">
        <f t="shared" si="6"/>
        <v xml:space="preserve"> </v>
      </c>
      <c r="O76" s="44" t="str">
        <f t="shared" si="6"/>
        <v xml:space="preserve"> </v>
      </c>
      <c r="P76" s="44" t="str">
        <f t="shared" si="6"/>
        <v xml:space="preserve"> </v>
      </c>
      <c r="Q76" s="44" t="str">
        <f t="shared" si="6"/>
        <v xml:space="preserve"> </v>
      </c>
      <c r="R76" s="44" t="str">
        <f t="shared" si="6"/>
        <v xml:space="preserve"> </v>
      </c>
      <c r="S76" s="44" t="str">
        <f t="shared" si="6"/>
        <v xml:space="preserve"> </v>
      </c>
      <c r="T76" s="44" t="str">
        <f t="shared" si="6"/>
        <v xml:space="preserve"> </v>
      </c>
      <c r="U76" s="44" t="str">
        <f t="shared" si="6"/>
        <v xml:space="preserve"> </v>
      </c>
      <c r="V76" s="44" t="str">
        <f t="shared" si="6"/>
        <v xml:space="preserve"> </v>
      </c>
      <c r="W76" s="44" t="str">
        <f t="shared" si="6"/>
        <v xml:space="preserve"> </v>
      </c>
      <c r="X76" s="44" t="str">
        <f t="shared" si="6"/>
        <v xml:space="preserve"> </v>
      </c>
      <c r="Y76" s="44" t="str">
        <f t="shared" si="6"/>
        <v xml:space="preserve"> </v>
      </c>
      <c r="Z76" s="44" t="str">
        <f t="shared" si="6"/>
        <v xml:space="preserve"> </v>
      </c>
      <c r="AA76" s="44" t="str">
        <f t="shared" si="6"/>
        <v xml:space="preserve"> </v>
      </c>
      <c r="AB76" s="44" t="str">
        <f t="shared" si="6"/>
        <v xml:space="preserve"> </v>
      </c>
      <c r="AC76" s="44" t="str">
        <f t="shared" si="6"/>
        <v xml:space="preserve"> </v>
      </c>
      <c r="AD76" s="44" t="str">
        <f t="shared" si="6"/>
        <v xml:space="preserve"> </v>
      </c>
      <c r="AE76" s="44" t="str">
        <f t="shared" si="6"/>
        <v xml:space="preserve"> </v>
      </c>
      <c r="AF76" s="44" t="str">
        <f t="shared" si="6"/>
        <v xml:space="preserve"> </v>
      </c>
      <c r="AG76" s="44" t="str">
        <f t="shared" si="6"/>
        <v xml:space="preserve"> </v>
      </c>
      <c r="AH76" s="44" t="str">
        <f t="shared" si="6"/>
        <v xml:space="preserve"> </v>
      </c>
      <c r="AI76" s="44" t="str">
        <f t="shared" si="6"/>
        <v xml:space="preserve"> </v>
      </c>
      <c r="AJ76" s="44" t="str">
        <f t="shared" si="6"/>
        <v xml:space="preserve"> </v>
      </c>
      <c r="AK76" s="44" t="str">
        <f t="shared" si="6"/>
        <v xml:space="preserve"> </v>
      </c>
      <c r="AL76" s="44" t="str">
        <f t="shared" si="6"/>
        <v xml:space="preserve"> </v>
      </c>
      <c r="AM76" s="44" t="str">
        <f t="shared" si="6"/>
        <v xml:space="preserve"> </v>
      </c>
      <c r="AN76" s="44" t="str">
        <f t="shared" si="6"/>
        <v xml:space="preserve"> </v>
      </c>
      <c r="AO76" s="44" t="str">
        <f t="shared" si="6"/>
        <v xml:space="preserve"> </v>
      </c>
      <c r="AP76" s="44" t="str">
        <f t="shared" si="6"/>
        <v xml:space="preserve"> </v>
      </c>
      <c r="AQ76" s="44" t="str">
        <f t="shared" si="6"/>
        <v xml:space="preserve"> </v>
      </c>
      <c r="AR76" s="44" t="str">
        <f t="shared" si="6"/>
        <v xml:space="preserve"> </v>
      </c>
      <c r="AS76" s="44" t="str">
        <f t="shared" si="6"/>
        <v xml:space="preserve"> </v>
      </c>
      <c r="AT76" s="7"/>
      <c r="AU76" s="6"/>
    </row>
    <row r="77" spans="1:47" ht="29.25" customHeight="1" x14ac:dyDescent="0.2">
      <c r="A77" s="256" t="s">
        <v>113</v>
      </c>
      <c r="B77" s="256"/>
      <c r="C77" s="256"/>
      <c r="D77" s="256"/>
      <c r="E77" s="256"/>
      <c r="F77" s="45" t="str">
        <f t="shared" ref="F77:AS77" si="7">IF(COUNTBLANK(F7:F72)=ROWS(F7:F72)," ",IF(F76="YOK",0,100*F76/COUNTA(F7:F72)))</f>
        <v xml:space="preserve"> </v>
      </c>
      <c r="G77" s="45" t="str">
        <f t="shared" si="7"/>
        <v xml:space="preserve"> </v>
      </c>
      <c r="H77" s="45" t="str">
        <f t="shared" si="7"/>
        <v xml:space="preserve"> </v>
      </c>
      <c r="I77" s="45" t="str">
        <f t="shared" si="7"/>
        <v xml:space="preserve"> </v>
      </c>
      <c r="J77" s="45" t="str">
        <f t="shared" si="7"/>
        <v xml:space="preserve"> </v>
      </c>
      <c r="K77" s="45" t="str">
        <f t="shared" si="7"/>
        <v xml:space="preserve"> </v>
      </c>
      <c r="L77" s="45" t="str">
        <f t="shared" si="7"/>
        <v xml:space="preserve"> </v>
      </c>
      <c r="M77" s="45" t="str">
        <f t="shared" si="7"/>
        <v xml:space="preserve"> </v>
      </c>
      <c r="N77" s="45" t="str">
        <f t="shared" si="7"/>
        <v xml:space="preserve"> </v>
      </c>
      <c r="O77" s="45" t="str">
        <f t="shared" si="7"/>
        <v xml:space="preserve"> </v>
      </c>
      <c r="P77" s="45" t="str">
        <f t="shared" si="7"/>
        <v xml:space="preserve"> </v>
      </c>
      <c r="Q77" s="45" t="str">
        <f t="shared" si="7"/>
        <v xml:space="preserve"> </v>
      </c>
      <c r="R77" s="45" t="str">
        <f t="shared" si="7"/>
        <v xml:space="preserve"> </v>
      </c>
      <c r="S77" s="45" t="str">
        <f t="shared" si="7"/>
        <v xml:space="preserve"> </v>
      </c>
      <c r="T77" s="45" t="str">
        <f t="shared" si="7"/>
        <v xml:space="preserve"> </v>
      </c>
      <c r="U77" s="45" t="str">
        <f t="shared" si="7"/>
        <v xml:space="preserve"> </v>
      </c>
      <c r="V77" s="45" t="str">
        <f t="shared" si="7"/>
        <v xml:space="preserve"> </v>
      </c>
      <c r="W77" s="45" t="str">
        <f t="shared" si="7"/>
        <v xml:space="preserve"> </v>
      </c>
      <c r="X77" s="45" t="str">
        <f t="shared" si="7"/>
        <v xml:space="preserve"> </v>
      </c>
      <c r="Y77" s="45" t="str">
        <f t="shared" si="7"/>
        <v xml:space="preserve"> </v>
      </c>
      <c r="Z77" s="45" t="str">
        <f t="shared" si="7"/>
        <v xml:space="preserve"> </v>
      </c>
      <c r="AA77" s="45" t="str">
        <f t="shared" si="7"/>
        <v xml:space="preserve"> </v>
      </c>
      <c r="AB77" s="45" t="str">
        <f t="shared" si="7"/>
        <v xml:space="preserve"> </v>
      </c>
      <c r="AC77" s="45" t="str">
        <f t="shared" si="7"/>
        <v xml:space="preserve"> </v>
      </c>
      <c r="AD77" s="45" t="str">
        <f t="shared" si="7"/>
        <v xml:space="preserve"> </v>
      </c>
      <c r="AE77" s="45" t="str">
        <f t="shared" si="7"/>
        <v xml:space="preserve"> </v>
      </c>
      <c r="AF77" s="45" t="str">
        <f t="shared" si="7"/>
        <v xml:space="preserve"> </v>
      </c>
      <c r="AG77" s="45" t="str">
        <f t="shared" si="7"/>
        <v xml:space="preserve"> </v>
      </c>
      <c r="AH77" s="45" t="str">
        <f t="shared" si="7"/>
        <v xml:space="preserve"> </v>
      </c>
      <c r="AI77" s="45" t="str">
        <f t="shared" si="7"/>
        <v xml:space="preserve"> </v>
      </c>
      <c r="AJ77" s="45" t="str">
        <f t="shared" si="7"/>
        <v xml:space="preserve"> </v>
      </c>
      <c r="AK77" s="45" t="str">
        <f t="shared" si="7"/>
        <v xml:space="preserve"> </v>
      </c>
      <c r="AL77" s="45" t="str">
        <f t="shared" si="7"/>
        <v xml:space="preserve"> </v>
      </c>
      <c r="AM77" s="45" t="str">
        <f t="shared" si="7"/>
        <v xml:space="preserve"> </v>
      </c>
      <c r="AN77" s="45" t="str">
        <f t="shared" si="7"/>
        <v xml:space="preserve"> </v>
      </c>
      <c r="AO77" s="45" t="str">
        <f t="shared" si="7"/>
        <v xml:space="preserve"> </v>
      </c>
      <c r="AP77" s="45" t="str">
        <f t="shared" si="7"/>
        <v xml:space="preserve"> </v>
      </c>
      <c r="AQ77" s="45" t="str">
        <f t="shared" si="7"/>
        <v xml:space="preserve"> </v>
      </c>
      <c r="AR77" s="45" t="str">
        <f t="shared" si="7"/>
        <v xml:space="preserve"> </v>
      </c>
      <c r="AS77" s="45" t="str">
        <f t="shared" si="7"/>
        <v xml:space="preserve"> </v>
      </c>
      <c r="AT77" s="271"/>
      <c r="AU77" s="272"/>
    </row>
    <row r="78" spans="1:47" ht="10.5" customHeight="1" x14ac:dyDescent="0.2">
      <c r="A78" s="256"/>
      <c r="B78" s="256"/>
      <c r="C78" s="256"/>
      <c r="D78" s="256"/>
      <c r="E78" s="256"/>
      <c r="F78" s="46" t="str">
        <f>IF(F77&lt;&gt;" ","%"," ")</f>
        <v xml:space="preserve"> </v>
      </c>
      <c r="G78" s="46" t="str">
        <f t="shared" ref="G78:AS78" si="8">IF(G77&lt;&gt;" ","%"," ")</f>
        <v xml:space="preserve"> </v>
      </c>
      <c r="H78" s="46" t="str">
        <f t="shared" si="8"/>
        <v xml:space="preserve"> </v>
      </c>
      <c r="I78" s="46" t="str">
        <f t="shared" si="8"/>
        <v xml:space="preserve"> </v>
      </c>
      <c r="J78" s="46" t="str">
        <f t="shared" si="8"/>
        <v xml:space="preserve"> </v>
      </c>
      <c r="K78" s="46" t="str">
        <f t="shared" si="8"/>
        <v xml:space="preserve"> </v>
      </c>
      <c r="L78" s="46" t="str">
        <f t="shared" si="8"/>
        <v xml:space="preserve"> </v>
      </c>
      <c r="M78" s="46" t="str">
        <f t="shared" si="8"/>
        <v xml:space="preserve"> </v>
      </c>
      <c r="N78" s="46" t="str">
        <f t="shared" si="8"/>
        <v xml:space="preserve"> </v>
      </c>
      <c r="O78" s="46" t="str">
        <f t="shared" si="8"/>
        <v xml:space="preserve"> </v>
      </c>
      <c r="P78" s="46" t="str">
        <f t="shared" si="8"/>
        <v xml:space="preserve"> </v>
      </c>
      <c r="Q78" s="46" t="str">
        <f t="shared" si="8"/>
        <v xml:space="preserve"> </v>
      </c>
      <c r="R78" s="46" t="str">
        <f t="shared" si="8"/>
        <v xml:space="preserve"> </v>
      </c>
      <c r="S78" s="46" t="str">
        <f t="shared" si="8"/>
        <v xml:space="preserve"> </v>
      </c>
      <c r="T78" s="46" t="str">
        <f t="shared" si="8"/>
        <v xml:space="preserve"> </v>
      </c>
      <c r="U78" s="46" t="str">
        <f t="shared" si="8"/>
        <v xml:space="preserve"> </v>
      </c>
      <c r="V78" s="46" t="str">
        <f t="shared" si="8"/>
        <v xml:space="preserve"> </v>
      </c>
      <c r="W78" s="46" t="str">
        <f t="shared" si="8"/>
        <v xml:space="preserve"> </v>
      </c>
      <c r="X78" s="46" t="str">
        <f t="shared" si="8"/>
        <v xml:space="preserve"> </v>
      </c>
      <c r="Y78" s="46" t="str">
        <f t="shared" si="8"/>
        <v xml:space="preserve"> </v>
      </c>
      <c r="Z78" s="46" t="str">
        <f t="shared" si="8"/>
        <v xml:space="preserve"> </v>
      </c>
      <c r="AA78" s="46" t="str">
        <f t="shared" si="8"/>
        <v xml:space="preserve"> </v>
      </c>
      <c r="AB78" s="46" t="str">
        <f t="shared" si="8"/>
        <v xml:space="preserve"> </v>
      </c>
      <c r="AC78" s="46" t="str">
        <f t="shared" si="8"/>
        <v xml:space="preserve"> </v>
      </c>
      <c r="AD78" s="46" t="str">
        <f t="shared" si="8"/>
        <v xml:space="preserve"> </v>
      </c>
      <c r="AE78" s="46" t="str">
        <f t="shared" si="8"/>
        <v xml:space="preserve"> </v>
      </c>
      <c r="AF78" s="46" t="str">
        <f t="shared" si="8"/>
        <v xml:space="preserve"> </v>
      </c>
      <c r="AG78" s="46" t="str">
        <f t="shared" si="8"/>
        <v xml:space="preserve"> </v>
      </c>
      <c r="AH78" s="46" t="str">
        <f t="shared" si="8"/>
        <v xml:space="preserve"> </v>
      </c>
      <c r="AI78" s="46" t="str">
        <f t="shared" si="8"/>
        <v xml:space="preserve"> </v>
      </c>
      <c r="AJ78" s="46" t="str">
        <f t="shared" si="8"/>
        <v xml:space="preserve"> </v>
      </c>
      <c r="AK78" s="46" t="str">
        <f t="shared" si="8"/>
        <v xml:space="preserve"> </v>
      </c>
      <c r="AL78" s="46" t="str">
        <f t="shared" si="8"/>
        <v xml:space="preserve"> </v>
      </c>
      <c r="AM78" s="46" t="str">
        <f t="shared" si="8"/>
        <v xml:space="preserve"> </v>
      </c>
      <c r="AN78" s="46" t="str">
        <f t="shared" si="8"/>
        <v xml:space="preserve"> </v>
      </c>
      <c r="AO78" s="46" t="str">
        <f t="shared" si="8"/>
        <v xml:space="preserve"> </v>
      </c>
      <c r="AP78" s="46" t="str">
        <f t="shared" si="8"/>
        <v xml:space="preserve"> </v>
      </c>
      <c r="AQ78" s="46" t="str">
        <f t="shared" si="8"/>
        <v xml:space="preserve"> </v>
      </c>
      <c r="AR78" s="46" t="str">
        <f t="shared" si="8"/>
        <v xml:space="preserve"> </v>
      </c>
      <c r="AS78" s="46" t="str">
        <f t="shared" si="8"/>
        <v xml:space="preserve"> </v>
      </c>
      <c r="AT78" s="271"/>
      <c r="AU78" s="272"/>
    </row>
    <row r="79" spans="1:47" ht="29.25" customHeight="1" x14ac:dyDescent="0.2">
      <c r="A79" s="256" t="s">
        <v>114</v>
      </c>
      <c r="B79" s="256"/>
      <c r="C79" s="256"/>
      <c r="D79" s="256"/>
      <c r="E79" s="256"/>
      <c r="F79" s="44" t="str">
        <f t="shared" ref="F79:AS79" si="9">IF(COUNTBLANK(F7:F72)=ROWS(F7:F72)," ",IF(COUNTIF(F7:F72,0)=0,"YOK",COUNTIF(F7:F72,0)))</f>
        <v xml:space="preserve"> </v>
      </c>
      <c r="G79" s="44" t="str">
        <f t="shared" si="9"/>
        <v xml:space="preserve"> </v>
      </c>
      <c r="H79" s="44" t="str">
        <f t="shared" si="9"/>
        <v xml:space="preserve"> </v>
      </c>
      <c r="I79" s="44" t="str">
        <f t="shared" si="9"/>
        <v xml:space="preserve"> </v>
      </c>
      <c r="J79" s="44" t="str">
        <f t="shared" si="9"/>
        <v xml:space="preserve"> </v>
      </c>
      <c r="K79" s="44" t="str">
        <f t="shared" si="9"/>
        <v xml:space="preserve"> </v>
      </c>
      <c r="L79" s="44" t="str">
        <f t="shared" si="9"/>
        <v xml:space="preserve"> </v>
      </c>
      <c r="M79" s="44" t="str">
        <f t="shared" si="9"/>
        <v xml:space="preserve"> </v>
      </c>
      <c r="N79" s="44" t="str">
        <f t="shared" si="9"/>
        <v xml:space="preserve"> </v>
      </c>
      <c r="O79" s="44" t="str">
        <f t="shared" si="9"/>
        <v xml:space="preserve"> </v>
      </c>
      <c r="P79" s="44" t="str">
        <f t="shared" si="9"/>
        <v xml:space="preserve"> </v>
      </c>
      <c r="Q79" s="44" t="str">
        <f t="shared" si="9"/>
        <v xml:space="preserve"> </v>
      </c>
      <c r="R79" s="44" t="str">
        <f t="shared" si="9"/>
        <v xml:space="preserve"> </v>
      </c>
      <c r="S79" s="44" t="str">
        <f t="shared" si="9"/>
        <v xml:space="preserve"> </v>
      </c>
      <c r="T79" s="44" t="str">
        <f t="shared" si="9"/>
        <v xml:space="preserve"> </v>
      </c>
      <c r="U79" s="44" t="str">
        <f t="shared" si="9"/>
        <v xml:space="preserve"> </v>
      </c>
      <c r="V79" s="44" t="str">
        <f t="shared" si="9"/>
        <v xml:space="preserve"> </v>
      </c>
      <c r="W79" s="44" t="str">
        <f t="shared" si="9"/>
        <v xml:space="preserve"> </v>
      </c>
      <c r="X79" s="44" t="str">
        <f t="shared" si="9"/>
        <v xml:space="preserve"> </v>
      </c>
      <c r="Y79" s="44" t="str">
        <f t="shared" si="9"/>
        <v xml:space="preserve"> </v>
      </c>
      <c r="Z79" s="44" t="str">
        <f t="shared" si="9"/>
        <v xml:space="preserve"> </v>
      </c>
      <c r="AA79" s="44" t="str">
        <f t="shared" si="9"/>
        <v xml:space="preserve"> </v>
      </c>
      <c r="AB79" s="44" t="str">
        <f t="shared" si="9"/>
        <v xml:space="preserve"> </v>
      </c>
      <c r="AC79" s="44" t="str">
        <f t="shared" si="9"/>
        <v xml:space="preserve"> </v>
      </c>
      <c r="AD79" s="44" t="str">
        <f t="shared" si="9"/>
        <v xml:space="preserve"> </v>
      </c>
      <c r="AE79" s="44" t="str">
        <f t="shared" si="9"/>
        <v xml:space="preserve"> </v>
      </c>
      <c r="AF79" s="44" t="str">
        <f t="shared" si="9"/>
        <v xml:space="preserve"> </v>
      </c>
      <c r="AG79" s="44" t="str">
        <f t="shared" si="9"/>
        <v xml:space="preserve"> </v>
      </c>
      <c r="AH79" s="44" t="str">
        <f t="shared" si="9"/>
        <v xml:space="preserve"> </v>
      </c>
      <c r="AI79" s="44" t="str">
        <f t="shared" si="9"/>
        <v xml:space="preserve"> </v>
      </c>
      <c r="AJ79" s="44" t="str">
        <f t="shared" si="9"/>
        <v xml:space="preserve"> </v>
      </c>
      <c r="AK79" s="44" t="str">
        <f t="shared" si="9"/>
        <v xml:space="preserve"> </v>
      </c>
      <c r="AL79" s="44" t="str">
        <f t="shared" si="9"/>
        <v xml:space="preserve"> </v>
      </c>
      <c r="AM79" s="44" t="str">
        <f t="shared" si="9"/>
        <v xml:space="preserve"> </v>
      </c>
      <c r="AN79" s="44" t="str">
        <f t="shared" si="9"/>
        <v xml:space="preserve"> </v>
      </c>
      <c r="AO79" s="44" t="str">
        <f t="shared" si="9"/>
        <v xml:space="preserve"> </v>
      </c>
      <c r="AP79" s="44" t="str">
        <f t="shared" si="9"/>
        <v xml:space="preserve"> </v>
      </c>
      <c r="AQ79" s="44" t="str">
        <f t="shared" si="9"/>
        <v xml:space="preserve"> </v>
      </c>
      <c r="AR79" s="44" t="str">
        <f t="shared" si="9"/>
        <v xml:space="preserve"> </v>
      </c>
      <c r="AS79" s="44" t="str">
        <f t="shared" si="9"/>
        <v xml:space="preserve"> </v>
      </c>
      <c r="AT79" s="7"/>
      <c r="AU79" s="6"/>
    </row>
    <row r="80" spans="1:47" ht="30.75" customHeight="1" x14ac:dyDescent="0.2">
      <c r="A80" s="256" t="s">
        <v>115</v>
      </c>
      <c r="B80" s="256"/>
      <c r="C80" s="256"/>
      <c r="D80" s="256"/>
      <c r="E80" s="256"/>
      <c r="F80" s="45" t="str">
        <f t="shared" ref="F80:AS80" si="10">IF(COUNTBLANK(F7:F72)=ROWS(F7:F72)," ",IF(F79="YOK",0,100*F79/COUNTA(F7:F72)))</f>
        <v xml:space="preserve"> </v>
      </c>
      <c r="G80" s="45" t="str">
        <f t="shared" si="10"/>
        <v xml:space="preserve"> </v>
      </c>
      <c r="H80" s="45" t="str">
        <f t="shared" si="10"/>
        <v xml:space="preserve"> </v>
      </c>
      <c r="I80" s="45" t="str">
        <f t="shared" si="10"/>
        <v xml:space="preserve"> </v>
      </c>
      <c r="J80" s="45" t="str">
        <f t="shared" si="10"/>
        <v xml:space="preserve"> </v>
      </c>
      <c r="K80" s="45" t="str">
        <f t="shared" si="10"/>
        <v xml:space="preserve"> </v>
      </c>
      <c r="L80" s="45" t="str">
        <f t="shared" si="10"/>
        <v xml:space="preserve"> </v>
      </c>
      <c r="M80" s="45" t="str">
        <f t="shared" si="10"/>
        <v xml:space="preserve"> </v>
      </c>
      <c r="N80" s="45" t="str">
        <f t="shared" si="10"/>
        <v xml:space="preserve"> </v>
      </c>
      <c r="O80" s="45" t="str">
        <f t="shared" si="10"/>
        <v xml:space="preserve"> </v>
      </c>
      <c r="P80" s="45" t="str">
        <f t="shared" si="10"/>
        <v xml:space="preserve"> </v>
      </c>
      <c r="Q80" s="45" t="str">
        <f t="shared" si="10"/>
        <v xml:space="preserve"> </v>
      </c>
      <c r="R80" s="45" t="str">
        <f t="shared" si="10"/>
        <v xml:space="preserve"> </v>
      </c>
      <c r="S80" s="45" t="str">
        <f t="shared" si="10"/>
        <v xml:space="preserve"> </v>
      </c>
      <c r="T80" s="45" t="str">
        <f t="shared" si="10"/>
        <v xml:space="preserve"> </v>
      </c>
      <c r="U80" s="45" t="str">
        <f t="shared" si="10"/>
        <v xml:space="preserve"> </v>
      </c>
      <c r="V80" s="45" t="str">
        <f t="shared" si="10"/>
        <v xml:space="preserve"> </v>
      </c>
      <c r="W80" s="45" t="str">
        <f t="shared" si="10"/>
        <v xml:space="preserve"> </v>
      </c>
      <c r="X80" s="45" t="str">
        <f t="shared" si="10"/>
        <v xml:space="preserve"> </v>
      </c>
      <c r="Y80" s="45" t="str">
        <f t="shared" si="10"/>
        <v xml:space="preserve"> </v>
      </c>
      <c r="Z80" s="45" t="str">
        <f t="shared" si="10"/>
        <v xml:space="preserve"> </v>
      </c>
      <c r="AA80" s="45" t="str">
        <f t="shared" si="10"/>
        <v xml:space="preserve"> </v>
      </c>
      <c r="AB80" s="45" t="str">
        <f t="shared" si="10"/>
        <v xml:space="preserve"> </v>
      </c>
      <c r="AC80" s="45" t="str">
        <f t="shared" si="10"/>
        <v xml:space="preserve"> </v>
      </c>
      <c r="AD80" s="45" t="str">
        <f t="shared" si="10"/>
        <v xml:space="preserve"> </v>
      </c>
      <c r="AE80" s="45" t="str">
        <f t="shared" si="10"/>
        <v xml:space="preserve"> </v>
      </c>
      <c r="AF80" s="45" t="str">
        <f t="shared" si="10"/>
        <v xml:space="preserve"> </v>
      </c>
      <c r="AG80" s="45" t="str">
        <f t="shared" si="10"/>
        <v xml:space="preserve"> </v>
      </c>
      <c r="AH80" s="45" t="str">
        <f t="shared" si="10"/>
        <v xml:space="preserve"> </v>
      </c>
      <c r="AI80" s="45" t="str">
        <f t="shared" si="10"/>
        <v xml:space="preserve"> </v>
      </c>
      <c r="AJ80" s="45" t="str">
        <f t="shared" si="10"/>
        <v xml:space="preserve"> </v>
      </c>
      <c r="AK80" s="45" t="str">
        <f t="shared" si="10"/>
        <v xml:space="preserve"> </v>
      </c>
      <c r="AL80" s="45" t="str">
        <f t="shared" si="10"/>
        <v xml:space="preserve"> </v>
      </c>
      <c r="AM80" s="45" t="str">
        <f t="shared" si="10"/>
        <v xml:space="preserve"> </v>
      </c>
      <c r="AN80" s="45" t="str">
        <f t="shared" si="10"/>
        <v xml:space="preserve"> </v>
      </c>
      <c r="AO80" s="45" t="str">
        <f t="shared" si="10"/>
        <v xml:space="preserve"> </v>
      </c>
      <c r="AP80" s="45" t="str">
        <f t="shared" si="10"/>
        <v xml:space="preserve"> </v>
      </c>
      <c r="AQ80" s="45" t="str">
        <f t="shared" si="10"/>
        <v xml:space="preserve"> </v>
      </c>
      <c r="AR80" s="45" t="str">
        <f t="shared" si="10"/>
        <v xml:space="preserve"> </v>
      </c>
      <c r="AS80" s="45" t="str">
        <f t="shared" si="10"/>
        <v xml:space="preserve"> </v>
      </c>
      <c r="AT80" s="271"/>
      <c r="AU80" s="272"/>
    </row>
    <row r="81" spans="1:47" ht="10.5" customHeight="1" x14ac:dyDescent="0.2">
      <c r="A81" s="256"/>
      <c r="B81" s="256"/>
      <c r="C81" s="256"/>
      <c r="D81" s="256"/>
      <c r="E81" s="256"/>
      <c r="F81" s="47" t="str">
        <f>IF(F80&lt;&gt;" ","%"," ")</f>
        <v xml:space="preserve"> </v>
      </c>
      <c r="G81" s="47" t="str">
        <f t="shared" ref="G81:AS81" si="11">IF(G80&lt;&gt;" ","%"," ")</f>
        <v xml:space="preserve"> </v>
      </c>
      <c r="H81" s="47" t="str">
        <f t="shared" si="11"/>
        <v xml:space="preserve"> </v>
      </c>
      <c r="I81" s="47" t="str">
        <f t="shared" si="11"/>
        <v xml:space="preserve"> </v>
      </c>
      <c r="J81" s="47" t="str">
        <f t="shared" si="11"/>
        <v xml:space="preserve"> </v>
      </c>
      <c r="K81" s="47" t="str">
        <f t="shared" si="11"/>
        <v xml:space="preserve"> </v>
      </c>
      <c r="L81" s="47" t="str">
        <f t="shared" si="11"/>
        <v xml:space="preserve"> </v>
      </c>
      <c r="M81" s="47" t="str">
        <f t="shared" si="11"/>
        <v xml:space="preserve"> </v>
      </c>
      <c r="N81" s="47" t="str">
        <f t="shared" si="11"/>
        <v xml:space="preserve"> </v>
      </c>
      <c r="O81" s="47" t="str">
        <f t="shared" si="11"/>
        <v xml:space="preserve"> </v>
      </c>
      <c r="P81" s="47" t="str">
        <f t="shared" si="11"/>
        <v xml:space="preserve"> </v>
      </c>
      <c r="Q81" s="47" t="str">
        <f t="shared" si="11"/>
        <v xml:space="preserve"> </v>
      </c>
      <c r="R81" s="47" t="str">
        <f t="shared" si="11"/>
        <v xml:space="preserve"> </v>
      </c>
      <c r="S81" s="47" t="str">
        <f t="shared" si="11"/>
        <v xml:space="preserve"> </v>
      </c>
      <c r="T81" s="47" t="str">
        <f t="shared" si="11"/>
        <v xml:space="preserve"> </v>
      </c>
      <c r="U81" s="47" t="str">
        <f t="shared" si="11"/>
        <v xml:space="preserve"> </v>
      </c>
      <c r="V81" s="47" t="str">
        <f t="shared" si="11"/>
        <v xml:space="preserve"> </v>
      </c>
      <c r="W81" s="47" t="str">
        <f t="shared" si="11"/>
        <v xml:space="preserve"> </v>
      </c>
      <c r="X81" s="47" t="str">
        <f t="shared" si="11"/>
        <v xml:space="preserve"> </v>
      </c>
      <c r="Y81" s="47" t="str">
        <f t="shared" si="11"/>
        <v xml:space="preserve"> </v>
      </c>
      <c r="Z81" s="47" t="str">
        <f t="shared" si="11"/>
        <v xml:space="preserve"> </v>
      </c>
      <c r="AA81" s="47" t="str">
        <f t="shared" si="11"/>
        <v xml:space="preserve"> </v>
      </c>
      <c r="AB81" s="47" t="str">
        <f t="shared" si="11"/>
        <v xml:space="preserve"> </v>
      </c>
      <c r="AC81" s="47" t="str">
        <f t="shared" si="11"/>
        <v xml:space="preserve"> </v>
      </c>
      <c r="AD81" s="47" t="str">
        <f t="shared" si="11"/>
        <v xml:space="preserve"> </v>
      </c>
      <c r="AE81" s="47" t="str">
        <f t="shared" si="11"/>
        <v xml:space="preserve"> </v>
      </c>
      <c r="AF81" s="47" t="str">
        <f t="shared" si="11"/>
        <v xml:space="preserve"> </v>
      </c>
      <c r="AG81" s="47" t="str">
        <f t="shared" si="11"/>
        <v xml:space="preserve"> </v>
      </c>
      <c r="AH81" s="47" t="str">
        <f t="shared" si="11"/>
        <v xml:space="preserve"> </v>
      </c>
      <c r="AI81" s="47" t="str">
        <f t="shared" si="11"/>
        <v xml:space="preserve"> </v>
      </c>
      <c r="AJ81" s="47" t="str">
        <f t="shared" si="11"/>
        <v xml:space="preserve"> </v>
      </c>
      <c r="AK81" s="47" t="str">
        <f t="shared" si="11"/>
        <v xml:space="preserve"> </v>
      </c>
      <c r="AL81" s="47" t="str">
        <f t="shared" si="11"/>
        <v xml:space="preserve"> </v>
      </c>
      <c r="AM81" s="47" t="str">
        <f t="shared" si="11"/>
        <v xml:space="preserve"> </v>
      </c>
      <c r="AN81" s="47" t="str">
        <f t="shared" si="11"/>
        <v xml:space="preserve"> </v>
      </c>
      <c r="AO81" s="47" t="str">
        <f t="shared" si="11"/>
        <v xml:space="preserve"> </v>
      </c>
      <c r="AP81" s="47" t="str">
        <f t="shared" si="11"/>
        <v xml:space="preserve"> </v>
      </c>
      <c r="AQ81" s="47" t="str">
        <f t="shared" si="11"/>
        <v xml:space="preserve"> </v>
      </c>
      <c r="AR81" s="47" t="str">
        <f t="shared" si="11"/>
        <v xml:space="preserve"> </v>
      </c>
      <c r="AS81" s="47" t="str">
        <f t="shared" si="11"/>
        <v xml:space="preserve"> </v>
      </c>
      <c r="AT81" s="271"/>
      <c r="AU81" s="272"/>
    </row>
    <row r="82" spans="1:47" ht="30" customHeight="1" x14ac:dyDescent="0.2">
      <c r="A82" s="265" t="s">
        <v>116</v>
      </c>
      <c r="B82" s="266"/>
      <c r="C82" s="266"/>
      <c r="D82" s="266"/>
      <c r="E82" s="267"/>
      <c r="F82" s="182" t="str">
        <f t="shared" ref="F82:AS82" si="12">IF(F5=" "," ",IF(COUNTBLANK(F7:F72)=ROWS(F7:F72)," ",F75*100/F5))</f>
        <v xml:space="preserve"> </v>
      </c>
      <c r="G82" s="182" t="str">
        <f t="shared" si="12"/>
        <v xml:space="preserve"> </v>
      </c>
      <c r="H82" s="182" t="str">
        <f t="shared" si="12"/>
        <v xml:space="preserve"> </v>
      </c>
      <c r="I82" s="182" t="str">
        <f t="shared" si="12"/>
        <v xml:space="preserve"> </v>
      </c>
      <c r="J82" s="182" t="str">
        <f t="shared" si="12"/>
        <v xml:space="preserve"> </v>
      </c>
      <c r="K82" s="182" t="str">
        <f t="shared" si="12"/>
        <v xml:space="preserve"> </v>
      </c>
      <c r="L82" s="182" t="str">
        <f t="shared" si="12"/>
        <v xml:space="preserve"> </v>
      </c>
      <c r="M82" s="182" t="str">
        <f t="shared" si="12"/>
        <v xml:space="preserve"> </v>
      </c>
      <c r="N82" s="182" t="str">
        <f t="shared" si="12"/>
        <v xml:space="preserve"> </v>
      </c>
      <c r="O82" s="182" t="str">
        <f t="shared" si="12"/>
        <v xml:space="preserve"> </v>
      </c>
      <c r="P82" s="182" t="str">
        <f t="shared" si="12"/>
        <v xml:space="preserve"> </v>
      </c>
      <c r="Q82" s="182" t="str">
        <f t="shared" si="12"/>
        <v xml:space="preserve"> </v>
      </c>
      <c r="R82" s="182" t="str">
        <f t="shared" si="12"/>
        <v xml:space="preserve"> </v>
      </c>
      <c r="S82" s="182" t="str">
        <f t="shared" si="12"/>
        <v xml:space="preserve"> </v>
      </c>
      <c r="T82" s="182" t="str">
        <f t="shared" si="12"/>
        <v xml:space="preserve"> </v>
      </c>
      <c r="U82" s="182" t="str">
        <f t="shared" si="12"/>
        <v xml:space="preserve"> </v>
      </c>
      <c r="V82" s="182" t="str">
        <f t="shared" si="12"/>
        <v xml:space="preserve"> </v>
      </c>
      <c r="W82" s="182" t="str">
        <f t="shared" si="12"/>
        <v xml:space="preserve"> </v>
      </c>
      <c r="X82" s="182" t="str">
        <f t="shared" si="12"/>
        <v xml:space="preserve"> </v>
      </c>
      <c r="Y82" s="182" t="str">
        <f t="shared" si="12"/>
        <v xml:space="preserve"> </v>
      </c>
      <c r="Z82" s="182" t="str">
        <f t="shared" si="12"/>
        <v xml:space="preserve"> </v>
      </c>
      <c r="AA82" s="182" t="str">
        <f t="shared" si="12"/>
        <v xml:space="preserve"> </v>
      </c>
      <c r="AB82" s="182" t="str">
        <f t="shared" si="12"/>
        <v xml:space="preserve"> </v>
      </c>
      <c r="AC82" s="182" t="str">
        <f t="shared" si="12"/>
        <v xml:space="preserve"> </v>
      </c>
      <c r="AD82" s="182" t="str">
        <f t="shared" si="12"/>
        <v xml:space="preserve"> </v>
      </c>
      <c r="AE82" s="182" t="str">
        <f t="shared" si="12"/>
        <v xml:space="preserve"> </v>
      </c>
      <c r="AF82" s="182" t="str">
        <f t="shared" si="12"/>
        <v xml:space="preserve"> </v>
      </c>
      <c r="AG82" s="182" t="str">
        <f t="shared" si="12"/>
        <v xml:space="preserve"> </v>
      </c>
      <c r="AH82" s="182" t="str">
        <f t="shared" si="12"/>
        <v xml:space="preserve"> </v>
      </c>
      <c r="AI82" s="182" t="str">
        <f t="shared" si="12"/>
        <v xml:space="preserve"> </v>
      </c>
      <c r="AJ82" s="182" t="str">
        <f t="shared" si="12"/>
        <v xml:space="preserve"> </v>
      </c>
      <c r="AK82" s="182" t="str">
        <f t="shared" si="12"/>
        <v xml:space="preserve"> </v>
      </c>
      <c r="AL82" s="182" t="str">
        <f t="shared" si="12"/>
        <v xml:space="preserve"> </v>
      </c>
      <c r="AM82" s="182" t="str">
        <f t="shared" si="12"/>
        <v xml:space="preserve"> </v>
      </c>
      <c r="AN82" s="182" t="str">
        <f t="shared" si="12"/>
        <v xml:space="preserve"> </v>
      </c>
      <c r="AO82" s="182" t="str">
        <f t="shared" si="12"/>
        <v xml:space="preserve"> </v>
      </c>
      <c r="AP82" s="182" t="str">
        <f t="shared" si="12"/>
        <v xml:space="preserve"> </v>
      </c>
      <c r="AQ82" s="182" t="str">
        <f t="shared" si="12"/>
        <v xml:space="preserve"> </v>
      </c>
      <c r="AR82" s="182" t="str">
        <f t="shared" si="12"/>
        <v xml:space="preserve"> </v>
      </c>
      <c r="AS82" s="182" t="str">
        <f t="shared" si="12"/>
        <v xml:space="preserve"> </v>
      </c>
      <c r="AT82" s="280"/>
      <c r="AU82" s="280"/>
    </row>
    <row r="83" spans="1:47" ht="9.75" customHeight="1" x14ac:dyDescent="0.2">
      <c r="A83" s="268"/>
      <c r="B83" s="269"/>
      <c r="C83" s="269"/>
      <c r="D83" s="269"/>
      <c r="E83" s="270"/>
      <c r="F83" s="184" t="str">
        <f>IF(F82&lt;&gt;" ","%"," ")</f>
        <v xml:space="preserve"> </v>
      </c>
      <c r="G83" s="184" t="str">
        <f t="shared" ref="G83:AS83" si="13">IF(G82&lt;&gt;" ","%"," ")</f>
        <v xml:space="preserve"> </v>
      </c>
      <c r="H83" s="184" t="str">
        <f t="shared" si="13"/>
        <v xml:space="preserve"> </v>
      </c>
      <c r="I83" s="184" t="str">
        <f t="shared" si="13"/>
        <v xml:space="preserve"> </v>
      </c>
      <c r="J83" s="184" t="str">
        <f t="shared" si="13"/>
        <v xml:space="preserve"> </v>
      </c>
      <c r="K83" s="184" t="str">
        <f t="shared" si="13"/>
        <v xml:space="preserve"> </v>
      </c>
      <c r="L83" s="184" t="str">
        <f t="shared" si="13"/>
        <v xml:space="preserve"> </v>
      </c>
      <c r="M83" s="184" t="str">
        <f t="shared" si="13"/>
        <v xml:space="preserve"> </v>
      </c>
      <c r="N83" s="184" t="str">
        <f t="shared" si="13"/>
        <v xml:space="preserve"> </v>
      </c>
      <c r="O83" s="184" t="str">
        <f t="shared" si="13"/>
        <v xml:space="preserve"> </v>
      </c>
      <c r="P83" s="184" t="str">
        <f t="shared" si="13"/>
        <v xml:space="preserve"> </v>
      </c>
      <c r="Q83" s="184" t="str">
        <f t="shared" si="13"/>
        <v xml:space="preserve"> </v>
      </c>
      <c r="R83" s="184" t="str">
        <f t="shared" si="13"/>
        <v xml:space="preserve"> </v>
      </c>
      <c r="S83" s="184" t="str">
        <f t="shared" si="13"/>
        <v xml:space="preserve"> </v>
      </c>
      <c r="T83" s="184" t="str">
        <f t="shared" si="13"/>
        <v xml:space="preserve"> </v>
      </c>
      <c r="U83" s="184" t="str">
        <f t="shared" si="13"/>
        <v xml:space="preserve"> </v>
      </c>
      <c r="V83" s="184" t="str">
        <f t="shared" si="13"/>
        <v xml:space="preserve"> </v>
      </c>
      <c r="W83" s="184" t="str">
        <f t="shared" si="13"/>
        <v xml:space="preserve"> </v>
      </c>
      <c r="X83" s="184" t="str">
        <f t="shared" si="13"/>
        <v xml:space="preserve"> </v>
      </c>
      <c r="Y83" s="184" t="str">
        <f t="shared" si="13"/>
        <v xml:space="preserve"> </v>
      </c>
      <c r="Z83" s="184" t="str">
        <f t="shared" si="13"/>
        <v xml:space="preserve"> </v>
      </c>
      <c r="AA83" s="184" t="str">
        <f t="shared" si="13"/>
        <v xml:space="preserve"> </v>
      </c>
      <c r="AB83" s="184" t="str">
        <f t="shared" si="13"/>
        <v xml:space="preserve"> </v>
      </c>
      <c r="AC83" s="184" t="str">
        <f t="shared" si="13"/>
        <v xml:space="preserve"> </v>
      </c>
      <c r="AD83" s="184" t="str">
        <f t="shared" si="13"/>
        <v xml:space="preserve"> </v>
      </c>
      <c r="AE83" s="184" t="str">
        <f t="shared" si="13"/>
        <v xml:space="preserve"> </v>
      </c>
      <c r="AF83" s="184" t="str">
        <f t="shared" si="13"/>
        <v xml:space="preserve"> </v>
      </c>
      <c r="AG83" s="184" t="str">
        <f t="shared" si="13"/>
        <v xml:space="preserve"> </v>
      </c>
      <c r="AH83" s="184" t="str">
        <f t="shared" si="13"/>
        <v xml:space="preserve"> </v>
      </c>
      <c r="AI83" s="184" t="str">
        <f t="shared" si="13"/>
        <v xml:space="preserve"> </v>
      </c>
      <c r="AJ83" s="184" t="str">
        <f t="shared" si="13"/>
        <v xml:space="preserve"> </v>
      </c>
      <c r="AK83" s="184" t="str">
        <f t="shared" si="13"/>
        <v xml:space="preserve"> </v>
      </c>
      <c r="AL83" s="184" t="str">
        <f t="shared" si="13"/>
        <v xml:space="preserve"> </v>
      </c>
      <c r="AM83" s="184" t="str">
        <f t="shared" si="13"/>
        <v xml:space="preserve"> </v>
      </c>
      <c r="AN83" s="184" t="str">
        <f t="shared" si="13"/>
        <v xml:space="preserve"> </v>
      </c>
      <c r="AO83" s="184" t="str">
        <f t="shared" si="13"/>
        <v xml:space="preserve"> </v>
      </c>
      <c r="AP83" s="184" t="str">
        <f t="shared" si="13"/>
        <v xml:space="preserve"> </v>
      </c>
      <c r="AQ83" s="184" t="str">
        <f t="shared" si="13"/>
        <v xml:space="preserve"> </v>
      </c>
      <c r="AR83" s="184" t="str">
        <f t="shared" si="13"/>
        <v xml:space="preserve"> </v>
      </c>
      <c r="AS83" s="184" t="str">
        <f t="shared" si="13"/>
        <v xml:space="preserve"> </v>
      </c>
      <c r="AT83" s="281"/>
      <c r="AU83" s="281"/>
    </row>
    <row r="84" spans="1:47" ht="9.75" customHeight="1" x14ac:dyDescent="0.2">
      <c r="A84" s="48"/>
      <c r="B84" s="48"/>
      <c r="C84" s="48"/>
      <c r="D84" s="48"/>
      <c r="E84" s="48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50"/>
      <c r="AU84" s="50"/>
    </row>
    <row r="85" spans="1:47" ht="9.75" customHeight="1" x14ac:dyDescent="0.2">
      <c r="A85" s="48"/>
      <c r="B85" s="48"/>
      <c r="C85" s="48"/>
      <c r="D85" s="48"/>
      <c r="E85" s="48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50"/>
      <c r="AU85" s="50"/>
    </row>
    <row r="86" spans="1:47" ht="9.75" customHeight="1" x14ac:dyDescent="0.2">
      <c r="A86" s="48"/>
      <c r="B86" s="48"/>
      <c r="C86" s="48"/>
      <c r="D86" s="48"/>
      <c r="E86" s="48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50"/>
      <c r="AU86" s="50"/>
    </row>
    <row r="87" spans="1:47" ht="9.75" customHeight="1" x14ac:dyDescent="0.2">
      <c r="A87" s="48"/>
      <c r="B87" s="48"/>
      <c r="C87" s="48"/>
      <c r="D87" s="48"/>
      <c r="E87" s="48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50"/>
      <c r="AU87" s="50"/>
    </row>
    <row r="88" spans="1:47" ht="9.75" customHeight="1" x14ac:dyDescent="0.2">
      <c r="A88" s="48"/>
      <c r="B88" s="48"/>
      <c r="C88" s="48"/>
      <c r="D88" s="48"/>
      <c r="E88" s="48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50"/>
      <c r="AU88" s="50"/>
    </row>
    <row r="89" spans="1:47" ht="9.75" customHeight="1" x14ac:dyDescent="0.2">
      <c r="A89" s="48"/>
      <c r="B89" s="48"/>
      <c r="C89" s="48"/>
      <c r="D89" s="48"/>
      <c r="E89" s="48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50"/>
      <c r="AU89" s="50"/>
    </row>
    <row r="90" spans="1:47" ht="9.75" customHeight="1" x14ac:dyDescent="0.2">
      <c r="A90" s="48"/>
      <c r="B90" s="48"/>
      <c r="C90" s="48"/>
      <c r="D90" s="48"/>
      <c r="E90" s="48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50"/>
      <c r="AU90" s="50"/>
    </row>
    <row r="91" spans="1:47" ht="9.75" customHeight="1" x14ac:dyDescent="0.2">
      <c r="A91" s="48"/>
      <c r="B91" s="48"/>
      <c r="C91" s="48"/>
      <c r="D91" s="48"/>
      <c r="E91" s="4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50"/>
      <c r="AU91" s="50"/>
    </row>
    <row r="92" spans="1:47" ht="9.75" customHeight="1" x14ac:dyDescent="0.2">
      <c r="A92" s="48"/>
      <c r="B92" s="48"/>
      <c r="C92" s="48"/>
      <c r="D92" s="48"/>
      <c r="E92" s="48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50"/>
      <c r="AU92" s="50"/>
    </row>
    <row r="93" spans="1:47" ht="9.75" customHeight="1" x14ac:dyDescent="0.2">
      <c r="A93" s="48"/>
      <c r="B93" s="48"/>
      <c r="C93" s="48"/>
      <c r="D93" s="48"/>
      <c r="E93" s="4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50"/>
      <c r="AU93" s="50"/>
    </row>
    <row r="94" spans="1:47" ht="9.75" customHeight="1" x14ac:dyDescent="0.2">
      <c r="A94" s="48"/>
      <c r="B94" s="48"/>
      <c r="C94" s="48"/>
      <c r="D94" s="48"/>
      <c r="E94" s="4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50"/>
      <c r="AU94" s="50"/>
    </row>
    <row r="95" spans="1:47" ht="9.75" customHeight="1" x14ac:dyDescent="0.2">
      <c r="A95" s="48"/>
      <c r="B95" s="48"/>
      <c r="C95" s="48"/>
      <c r="D95" s="48"/>
      <c r="E95" s="4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50"/>
      <c r="AU95" s="50"/>
    </row>
    <row r="96" spans="1:47" ht="9.75" customHeight="1" x14ac:dyDescent="0.2">
      <c r="A96" s="48"/>
      <c r="B96" s="48"/>
      <c r="C96" s="48"/>
      <c r="D96" s="48"/>
      <c r="E96" s="4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50"/>
      <c r="AU96" s="50"/>
    </row>
    <row r="97" spans="1:47" ht="9.75" customHeight="1" x14ac:dyDescent="0.2">
      <c r="A97" s="48"/>
      <c r="B97" s="48"/>
      <c r="C97" s="48"/>
      <c r="D97" s="48"/>
      <c r="E97" s="4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50"/>
      <c r="AU97" s="50"/>
    </row>
    <row r="98" spans="1:47" ht="9.75" customHeight="1" x14ac:dyDescent="0.2">
      <c r="A98" s="48"/>
      <c r="B98" s="48"/>
      <c r="C98" s="48"/>
      <c r="D98" s="48"/>
      <c r="E98" s="4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50"/>
      <c r="AU98" s="50"/>
    </row>
    <row r="99" spans="1:47" ht="9.75" customHeight="1" x14ac:dyDescent="0.2">
      <c r="A99" s="48"/>
      <c r="B99" s="48"/>
      <c r="C99" s="48"/>
      <c r="D99" s="48"/>
      <c r="E99" s="4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50"/>
      <c r="AU99" s="50"/>
    </row>
    <row r="100" spans="1:47" ht="9.75" customHeight="1" x14ac:dyDescent="0.2">
      <c r="A100" s="48"/>
      <c r="B100" s="48"/>
      <c r="C100" s="48"/>
      <c r="D100" s="48"/>
      <c r="E100" s="48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50"/>
      <c r="AU100" s="50"/>
    </row>
    <row r="101" spans="1:47" ht="9.75" customHeight="1" x14ac:dyDescent="0.2">
      <c r="A101" s="51"/>
      <c r="B101" s="51"/>
      <c r="C101" s="51"/>
      <c r="D101" s="51"/>
      <c r="E101" s="51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3"/>
      <c r="AU101" s="53"/>
    </row>
    <row r="102" spans="1:47" ht="6.75" customHeight="1" x14ac:dyDescent="0.2">
      <c r="A102" s="51"/>
      <c r="B102" s="51"/>
      <c r="C102" s="51"/>
      <c r="D102" s="51"/>
      <c r="E102" s="51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3"/>
      <c r="AU102" s="53"/>
    </row>
    <row r="103" spans="1:47" ht="12.75" customHeight="1" x14ac:dyDescent="0.2">
      <c r="A103" s="51"/>
      <c r="B103" s="51"/>
      <c r="C103" s="51"/>
      <c r="D103" s="51"/>
      <c r="E103" s="51"/>
      <c r="F103" s="52"/>
      <c r="G103" s="52"/>
      <c r="H103" s="52"/>
      <c r="I103" s="52"/>
      <c r="J103" s="52"/>
      <c r="K103" s="52"/>
      <c r="L103" s="252" t="s">
        <v>46</v>
      </c>
      <c r="M103" s="252"/>
      <c r="N103" s="252"/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  <c r="Y103" s="252"/>
      <c r="Z103" s="252"/>
      <c r="AA103" s="252"/>
      <c r="AB103" s="252"/>
      <c r="AC103" s="252"/>
      <c r="AD103" s="252"/>
      <c r="AE103" s="252"/>
      <c r="AF103" s="252"/>
      <c r="AG103" s="252" t="s">
        <v>44</v>
      </c>
      <c r="AH103" s="252"/>
      <c r="AI103" s="252"/>
      <c r="AJ103" s="252"/>
      <c r="AK103" s="252"/>
      <c r="AL103" s="252"/>
      <c r="AM103" s="252"/>
      <c r="AN103" s="252"/>
      <c r="AO103" s="252"/>
      <c r="AP103" s="252"/>
      <c r="AQ103" s="252"/>
      <c r="AR103" s="252"/>
      <c r="AS103" s="252"/>
      <c r="AT103" s="252"/>
      <c r="AU103" s="252"/>
    </row>
    <row r="104" spans="1:47" ht="12" customHeight="1" x14ac:dyDescent="0.2">
      <c r="A104" s="262" t="s">
        <v>52</v>
      </c>
      <c r="B104" s="263"/>
      <c r="C104" s="263"/>
      <c r="D104" s="263"/>
      <c r="E104" s="263"/>
      <c r="F104" s="263"/>
      <c r="G104" s="263"/>
      <c r="H104" s="263"/>
      <c r="I104" s="263"/>
      <c r="J104" s="263"/>
      <c r="K104" s="26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5"/>
      <c r="AU104" s="53"/>
    </row>
    <row r="105" spans="1:47" ht="14.1" customHeight="1" x14ac:dyDescent="0.2">
      <c r="A105" s="257" t="s">
        <v>97</v>
      </c>
      <c r="B105" s="257"/>
      <c r="C105" s="257"/>
      <c r="D105" s="174" t="s">
        <v>88</v>
      </c>
      <c r="E105" s="176">
        <f>COUNTIFS($AT$7:$AT$72,"&gt;=90",$AT$7:$AT$72,"&lt;=100")</f>
        <v>0</v>
      </c>
      <c r="F105" s="231" t="str">
        <f>IF(E105&lt;&gt;0,"KİŞİ"," ")</f>
        <v xml:space="preserve"> </v>
      </c>
      <c r="G105" s="231"/>
      <c r="H105" s="175" t="str">
        <f>IF(E105=" "," ","%")</f>
        <v>%</v>
      </c>
      <c r="I105" s="233" t="e">
        <f>IF(E105=" "," ",100*E105/E114)</f>
        <v>#VALUE!</v>
      </c>
      <c r="J105" s="233"/>
      <c r="K105" s="23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5"/>
      <c r="AU105" s="53"/>
    </row>
    <row r="106" spans="1:47" ht="14.1" customHeight="1" x14ac:dyDescent="0.2">
      <c r="A106" s="257" t="s">
        <v>99</v>
      </c>
      <c r="B106" s="257"/>
      <c r="C106" s="257"/>
      <c r="D106" s="174" t="s">
        <v>89</v>
      </c>
      <c r="E106" s="176">
        <f>COUNTIFS($AT$7:$AT$72,"&gt;=80",$AT$7:$AT$72,"&lt;=89")</f>
        <v>0</v>
      </c>
      <c r="F106" s="231" t="str">
        <f t="shared" ref="F106:F113" si="14">IF(E106&lt;&gt;0,"KİŞİ"," ")</f>
        <v xml:space="preserve"> </v>
      </c>
      <c r="G106" s="231"/>
      <c r="H106" s="175" t="str">
        <f>IF(E105=" "," ","%")</f>
        <v>%</v>
      </c>
      <c r="I106" s="233" t="e">
        <f>IF(E106=" "," ",100*E106/E114)</f>
        <v>#VALUE!</v>
      </c>
      <c r="J106" s="233"/>
      <c r="K106" s="23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252"/>
      <c r="AG106" s="252"/>
      <c r="AH106" s="252"/>
      <c r="AI106" s="252"/>
      <c r="AJ106" s="252"/>
      <c r="AK106" s="252"/>
      <c r="AL106" s="252"/>
      <c r="AM106" s="252"/>
      <c r="AN106" s="252"/>
      <c r="AO106" s="54"/>
      <c r="AP106" s="54"/>
      <c r="AQ106" s="54"/>
      <c r="AR106" s="54"/>
      <c r="AS106" s="54"/>
      <c r="AT106" s="55"/>
      <c r="AU106" s="53"/>
    </row>
    <row r="107" spans="1:47" ht="14.1" customHeight="1" x14ac:dyDescent="0.2">
      <c r="A107" s="257" t="s">
        <v>100</v>
      </c>
      <c r="B107" s="257"/>
      <c r="C107" s="257"/>
      <c r="D107" s="174" t="s">
        <v>90</v>
      </c>
      <c r="E107" s="176">
        <f>COUNTIFS($AT$7:$AT$72,"&gt;=75",$AT$7:$AT$72,"&lt;=79")</f>
        <v>0</v>
      </c>
      <c r="F107" s="231" t="str">
        <f t="shared" si="14"/>
        <v xml:space="preserve"> </v>
      </c>
      <c r="G107" s="231"/>
      <c r="H107" s="175" t="str">
        <f>IF(E105=" "," ","%")</f>
        <v>%</v>
      </c>
      <c r="I107" s="233" t="e">
        <f>IF(E107=" "," ",100*E107/E114)</f>
        <v>#VALUE!</v>
      </c>
      <c r="J107" s="233"/>
      <c r="K107" s="23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3"/>
      <c r="AU107" s="53"/>
    </row>
    <row r="108" spans="1:47" ht="14.1" customHeight="1" x14ac:dyDescent="0.2">
      <c r="A108" s="257" t="s">
        <v>101</v>
      </c>
      <c r="B108" s="257"/>
      <c r="C108" s="257"/>
      <c r="D108" s="174" t="s">
        <v>91</v>
      </c>
      <c r="E108" s="176">
        <f>COUNTIFS($AT$7:$AT$72,"&gt;=70",$AT$7:$AT$72,"&lt;=74")</f>
        <v>0</v>
      </c>
      <c r="F108" s="231" t="str">
        <f t="shared" si="14"/>
        <v xml:space="preserve"> </v>
      </c>
      <c r="G108" s="231"/>
      <c r="H108" s="175" t="str">
        <f>IF(E105=" "," ","%")</f>
        <v>%</v>
      </c>
      <c r="I108" s="233" t="e">
        <f>IF(E108=" "," ",100*E108/E114)</f>
        <v>#VALUE!</v>
      </c>
      <c r="J108" s="233"/>
      <c r="K108" s="23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3"/>
      <c r="AU108" s="53"/>
    </row>
    <row r="109" spans="1:47" ht="14.1" customHeight="1" x14ac:dyDescent="0.2">
      <c r="A109" s="230" t="s">
        <v>98</v>
      </c>
      <c r="B109" s="231"/>
      <c r="C109" s="232"/>
      <c r="D109" s="174" t="s">
        <v>92</v>
      </c>
      <c r="E109" s="176">
        <f>COUNTIFS($AT$7:$AT$72,"&gt;=60",$AT$7:$AT$72,"&lt;=69")</f>
        <v>0</v>
      </c>
      <c r="F109" s="231" t="str">
        <f t="shared" si="14"/>
        <v xml:space="preserve"> </v>
      </c>
      <c r="G109" s="231"/>
      <c r="H109" s="175" t="str">
        <f>IF(E105=" "," ","%")</f>
        <v>%</v>
      </c>
      <c r="I109" s="233" t="e">
        <f>IF(E109=" "," ",100*E109/E114)</f>
        <v>#VALUE!</v>
      </c>
      <c r="J109" s="233"/>
      <c r="K109" s="23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3"/>
      <c r="AU109" s="53"/>
    </row>
    <row r="110" spans="1:47" ht="14.1" customHeight="1" x14ac:dyDescent="0.2">
      <c r="A110" s="230" t="s">
        <v>102</v>
      </c>
      <c r="B110" s="231"/>
      <c r="C110" s="232"/>
      <c r="D110" s="174" t="s">
        <v>93</v>
      </c>
      <c r="E110" s="176">
        <f>COUNTIFS($AT$7:$AT$72,"&gt;=50",$AT$7:$AT$72,"&lt;=59")</f>
        <v>0</v>
      </c>
      <c r="F110" s="231" t="str">
        <f t="shared" si="14"/>
        <v xml:space="preserve"> </v>
      </c>
      <c r="G110" s="231"/>
      <c r="H110" s="175" t="str">
        <f>IF(E105=" "," ","%")</f>
        <v>%</v>
      </c>
      <c r="I110" s="233" t="e">
        <f>IF(E110=" "," ",100*E110/E114)</f>
        <v>#VALUE!</v>
      </c>
      <c r="J110" s="233"/>
      <c r="K110" s="23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3"/>
      <c r="AU110" s="53"/>
    </row>
    <row r="111" spans="1:47" ht="14.1" customHeight="1" x14ac:dyDescent="0.2">
      <c r="A111" s="230" t="s">
        <v>103</v>
      </c>
      <c r="B111" s="231"/>
      <c r="C111" s="232"/>
      <c r="D111" s="174" t="s">
        <v>94</v>
      </c>
      <c r="E111" s="176">
        <f>COUNTIFS($AT$7:$AT$72,"&gt;=40",$AT$7:$AT$72,"&lt;=49")</f>
        <v>0</v>
      </c>
      <c r="F111" s="231" t="str">
        <f t="shared" si="14"/>
        <v xml:space="preserve"> </v>
      </c>
      <c r="G111" s="231"/>
      <c r="H111" s="175" t="str">
        <f>IF(E105=" "," ","%")</f>
        <v>%</v>
      </c>
      <c r="I111" s="233" t="e">
        <f>IF(E111=" "," ",100*E111/E114)</f>
        <v>#VALUE!</v>
      </c>
      <c r="J111" s="233"/>
      <c r="K111" s="23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3"/>
      <c r="AU111" s="53"/>
    </row>
    <row r="112" spans="1:47" ht="14.1" customHeight="1" x14ac:dyDescent="0.2">
      <c r="A112" s="230" t="s">
        <v>104</v>
      </c>
      <c r="B112" s="231"/>
      <c r="C112" s="232"/>
      <c r="D112" s="174" t="s">
        <v>95</v>
      </c>
      <c r="E112" s="176">
        <f>COUNTIFS($AT$7:$AT$72,"&gt;=30",$AT$7:$AT$72,"&lt;=39")</f>
        <v>0</v>
      </c>
      <c r="F112" s="231" t="str">
        <f t="shared" si="14"/>
        <v xml:space="preserve"> </v>
      </c>
      <c r="G112" s="231"/>
      <c r="H112" s="175" t="str">
        <f>IF(E105=" "," ","%")</f>
        <v>%</v>
      </c>
      <c r="I112" s="233" t="e">
        <f>IF(E112=" "," ",100*E112/E114)</f>
        <v>#VALUE!</v>
      </c>
      <c r="J112" s="233"/>
      <c r="K112" s="23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3"/>
      <c r="AU112" s="53"/>
    </row>
    <row r="113" spans="1:47" ht="14.1" customHeight="1" x14ac:dyDescent="0.2">
      <c r="A113" s="257" t="s">
        <v>105</v>
      </c>
      <c r="B113" s="257"/>
      <c r="C113" s="257"/>
      <c r="D113" s="174" t="s">
        <v>96</v>
      </c>
      <c r="E113" s="176">
        <f>COUNTIFS($AT$7:$AT$72,"&gt;=0",$AT$7:$AT$72,"&lt;=29")</f>
        <v>0</v>
      </c>
      <c r="F113" s="231" t="str">
        <f t="shared" si="14"/>
        <v xml:space="preserve"> </v>
      </c>
      <c r="G113" s="231"/>
      <c r="H113" s="175" t="str">
        <f>IF(E105=" "," ","%")</f>
        <v>%</v>
      </c>
      <c r="I113" s="233" t="e">
        <f>IF(E113=" "," ",100*E113/E114)</f>
        <v>#VALUE!</v>
      </c>
      <c r="J113" s="233"/>
      <c r="K113" s="23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3"/>
      <c r="AU113" s="53"/>
    </row>
    <row r="114" spans="1:47" ht="14.1" customHeight="1" x14ac:dyDescent="0.2">
      <c r="A114" s="258" t="s">
        <v>31</v>
      </c>
      <c r="B114" s="258"/>
      <c r="C114" s="258"/>
      <c r="D114" s="258"/>
      <c r="E114" s="177" t="str">
        <f>IF(SUM(E105:E113)=0," ",SUM(E105:E113))</f>
        <v xml:space="preserve"> </v>
      </c>
      <c r="F114" s="250" t="str">
        <f t="shared" ref="F114" si="15">IF(E114&lt;&gt;" ","KİŞİ"," ")</f>
        <v xml:space="preserve"> </v>
      </c>
      <c r="G114" s="251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3"/>
      <c r="AU114" s="53"/>
    </row>
    <row r="115" spans="1:47" ht="12" customHeight="1" x14ac:dyDescent="0.2">
      <c r="A115" s="51"/>
      <c r="B115" s="51"/>
      <c r="C115" s="51"/>
      <c r="D115" s="51"/>
      <c r="E115" s="51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3"/>
      <c r="AU115" s="53"/>
    </row>
    <row r="116" spans="1:47" ht="14.25" customHeight="1" x14ac:dyDescent="0.2">
      <c r="A116" s="51"/>
      <c r="B116" s="51"/>
      <c r="C116" s="51"/>
      <c r="D116" s="51"/>
      <c r="E116" s="51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3"/>
      <c r="AU116" s="53"/>
    </row>
    <row r="117" spans="1:47" x14ac:dyDescent="0.2">
      <c r="A117" s="300" t="s">
        <v>33</v>
      </c>
      <c r="B117" s="300"/>
      <c r="C117" s="300"/>
      <c r="D117" s="58" t="str">
        <f>IF(COUNTIF(AT7:AT72," ")=ROWS(AT7:AT72)," ",LARGE(AT7:AT72,1))</f>
        <v xml:space="preserve"> </v>
      </c>
      <c r="E117" s="296"/>
      <c r="F117" s="297"/>
      <c r="G117" s="297"/>
      <c r="H117" s="297"/>
      <c r="I117" s="297"/>
      <c r="J117" s="297"/>
      <c r="K117" s="297"/>
      <c r="L117" s="42"/>
      <c r="M117" s="252" t="s">
        <v>45</v>
      </c>
      <c r="N117" s="252"/>
      <c r="O117" s="252"/>
      <c r="P117" s="252"/>
      <c r="Q117" s="252"/>
      <c r="R117" s="252"/>
      <c r="S117" s="252"/>
      <c r="T117" s="252"/>
      <c r="U117" s="252"/>
      <c r="V117" s="252"/>
      <c r="W117" s="252"/>
      <c r="X117" s="252"/>
      <c r="Y117" s="252"/>
      <c r="Z117" s="252"/>
      <c r="AA117" s="252"/>
      <c r="AB117" s="252"/>
      <c r="AC117" s="252"/>
      <c r="AD117" s="252"/>
      <c r="AE117" s="252"/>
      <c r="AF117" s="52"/>
      <c r="AP117" s="54"/>
    </row>
    <row r="118" spans="1:47" ht="12" customHeight="1" x14ac:dyDescent="0.2">
      <c r="A118" s="300" t="s">
        <v>34</v>
      </c>
      <c r="B118" s="300"/>
      <c r="C118" s="300"/>
      <c r="D118" s="58" t="str">
        <f>IF(COUNTIF(AT7:AT59," ")=ROWS(AT7:AT59)," ",SMALL(AT7:AT59,1))</f>
        <v xml:space="preserve"> </v>
      </c>
      <c r="E118" s="296"/>
      <c r="F118" s="297"/>
      <c r="G118" s="297"/>
      <c r="H118" s="297"/>
      <c r="I118" s="297"/>
      <c r="J118" s="297"/>
      <c r="K118" s="297"/>
      <c r="L118" s="42"/>
      <c r="M118" s="4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P118" s="1"/>
    </row>
    <row r="119" spans="1:47" ht="15" customHeight="1" x14ac:dyDescent="0.2">
      <c r="A119" s="300" t="s">
        <v>35</v>
      </c>
      <c r="B119" s="300"/>
      <c r="C119" s="300"/>
      <c r="D119" s="59" t="str">
        <f>AT75</f>
        <v xml:space="preserve"> </v>
      </c>
      <c r="E119" s="298"/>
      <c r="F119" s="299"/>
      <c r="G119" s="299"/>
      <c r="H119" s="299"/>
      <c r="I119" s="299"/>
      <c r="J119" s="299"/>
      <c r="K119" s="299"/>
      <c r="L119" s="60"/>
      <c r="M119" s="60"/>
      <c r="N119" s="8"/>
      <c r="O119" s="8"/>
      <c r="P119" s="8"/>
      <c r="Q119" s="8"/>
      <c r="R119" s="8"/>
      <c r="S119" s="8"/>
      <c r="T119" s="8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285" t="s">
        <v>39</v>
      </c>
      <c r="AH119" s="286"/>
      <c r="AI119" s="286"/>
      <c r="AJ119" s="286"/>
      <c r="AK119" s="286"/>
      <c r="AL119" s="286"/>
      <c r="AM119" s="286"/>
      <c r="AN119" s="286"/>
      <c r="AO119" s="287"/>
      <c r="AP119" s="10"/>
      <c r="AQ119" s="285" t="s">
        <v>40</v>
      </c>
      <c r="AR119" s="286"/>
      <c r="AS119" s="286"/>
      <c r="AT119" s="286"/>
      <c r="AU119" s="287"/>
    </row>
    <row r="120" spans="1:47" ht="15" customHeight="1" x14ac:dyDescent="0.2">
      <c r="A120" s="61"/>
      <c r="B120" s="61"/>
      <c r="C120" s="61"/>
      <c r="D120" s="62"/>
      <c r="E120" s="60"/>
      <c r="F120" s="62"/>
      <c r="G120" s="62"/>
      <c r="H120" s="62"/>
      <c r="I120" s="62"/>
      <c r="J120" s="62"/>
      <c r="K120" s="62"/>
      <c r="L120" s="62"/>
      <c r="M120" s="62"/>
      <c r="N120" s="8"/>
      <c r="O120" s="8"/>
      <c r="P120" s="8"/>
      <c r="Q120" s="8"/>
      <c r="R120" s="8"/>
      <c r="S120" s="8"/>
      <c r="T120" s="8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253">
        <v>45021</v>
      </c>
      <c r="AH120" s="254"/>
      <c r="AI120" s="254"/>
      <c r="AJ120" s="254"/>
      <c r="AK120" s="254"/>
      <c r="AL120" s="254"/>
      <c r="AM120" s="254"/>
      <c r="AN120" s="254"/>
      <c r="AO120" s="255"/>
      <c r="AP120" s="9"/>
      <c r="AQ120" s="253">
        <v>45021</v>
      </c>
      <c r="AR120" s="254"/>
      <c r="AS120" s="254"/>
      <c r="AT120" s="254"/>
      <c r="AU120" s="255"/>
    </row>
    <row r="121" spans="1:47" ht="12" customHeight="1" x14ac:dyDescent="0.2">
      <c r="A121" s="294" t="s">
        <v>36</v>
      </c>
      <c r="B121" s="295"/>
      <c r="C121" s="295"/>
      <c r="D121" s="295"/>
      <c r="E121" s="63" t="str">
        <f>IF(COUNTIF(AT7:AT72," ")=ROWS(AT7:AT72)," ",SUM(E105:E110))</f>
        <v xml:space="preserve"> </v>
      </c>
      <c r="F121" s="250" t="str">
        <f>IF(E121&lt;&gt;" ","KİŞİ"," ")</f>
        <v xml:space="preserve"> </v>
      </c>
      <c r="G121" s="301"/>
      <c r="H121" s="63" t="str">
        <f>IF(I121=" "," ","%")</f>
        <v xml:space="preserve"> </v>
      </c>
      <c r="I121" s="302" t="str">
        <f>IF(E121=" "," ",100*E121/E114)</f>
        <v xml:space="preserve"> </v>
      </c>
      <c r="J121" s="303"/>
      <c r="K121" s="303"/>
      <c r="L121" s="64"/>
      <c r="M121" s="64"/>
      <c r="N121" s="11"/>
      <c r="O121" s="11"/>
      <c r="P121" s="11"/>
      <c r="Q121" s="11"/>
      <c r="R121" s="11"/>
      <c r="S121" s="11"/>
      <c r="T121" s="11"/>
      <c r="U121" s="11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282">
        <f>'K. Bilgiler'!H20</f>
        <v>0</v>
      </c>
      <c r="AH121" s="283"/>
      <c r="AI121" s="283"/>
      <c r="AJ121" s="283"/>
      <c r="AK121" s="283"/>
      <c r="AL121" s="283"/>
      <c r="AM121" s="283"/>
      <c r="AN121" s="283"/>
      <c r="AO121" s="284"/>
      <c r="AP121" s="12"/>
      <c r="AQ121" s="274">
        <f>'K. Bilgiler'!H22</f>
        <v>0</v>
      </c>
      <c r="AR121" s="275"/>
      <c r="AS121" s="275"/>
      <c r="AT121" s="275"/>
      <c r="AU121" s="276"/>
    </row>
    <row r="122" spans="1:47" ht="12" customHeight="1" x14ac:dyDescent="0.2">
      <c r="A122" s="294" t="s">
        <v>37</v>
      </c>
      <c r="B122" s="295"/>
      <c r="C122" s="295"/>
      <c r="D122" s="295"/>
      <c r="E122" s="63" t="str">
        <f>IF(COUNTIF(AT7:AT72," ")=ROWS(AT7:AT72)," ",SUM(E111:E113))</f>
        <v xml:space="preserve"> </v>
      </c>
      <c r="F122" s="250" t="str">
        <f>IF(E122&lt;&gt;" ","KİŞİ"," ")</f>
        <v xml:space="preserve"> </v>
      </c>
      <c r="G122" s="301"/>
      <c r="H122" s="63" t="str">
        <f>IF(I122=" "," ","%")</f>
        <v xml:space="preserve"> </v>
      </c>
      <c r="I122" s="302" t="str">
        <f>IF(E122=" "," ",100*E122/E114)</f>
        <v xml:space="preserve"> </v>
      </c>
      <c r="J122" s="303"/>
      <c r="K122" s="303"/>
      <c r="L122" s="64"/>
      <c r="M122" s="64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288" t="s">
        <v>87</v>
      </c>
      <c r="AH122" s="289"/>
      <c r="AI122" s="289"/>
      <c r="AJ122" s="289"/>
      <c r="AK122" s="289"/>
      <c r="AL122" s="289"/>
      <c r="AM122" s="289"/>
      <c r="AN122" s="289"/>
      <c r="AO122" s="290"/>
      <c r="AP122" s="11"/>
      <c r="AQ122" s="274" t="s">
        <v>41</v>
      </c>
      <c r="AR122" s="275"/>
      <c r="AS122" s="275"/>
      <c r="AT122" s="275"/>
      <c r="AU122" s="276"/>
    </row>
    <row r="123" spans="1:47" x14ac:dyDescent="0.2">
      <c r="AG123" s="291"/>
      <c r="AH123" s="292"/>
      <c r="AI123" s="292"/>
      <c r="AJ123" s="292"/>
      <c r="AK123" s="292"/>
      <c r="AL123" s="292"/>
      <c r="AM123" s="292"/>
      <c r="AN123" s="292"/>
      <c r="AO123" s="293"/>
      <c r="AQ123" s="277"/>
      <c r="AR123" s="278"/>
      <c r="AS123" s="278"/>
      <c r="AT123" s="278"/>
      <c r="AU123" s="279"/>
    </row>
    <row r="132" spans="4:4" x14ac:dyDescent="0.2">
      <c r="D132" s="35"/>
    </row>
  </sheetData>
  <mergeCells count="144">
    <mergeCell ref="C40:E40"/>
    <mergeCell ref="C41:E41"/>
    <mergeCell ref="C42:E42"/>
    <mergeCell ref="C43:E43"/>
    <mergeCell ref="C44:E44"/>
    <mergeCell ref="C45:E45"/>
    <mergeCell ref="C46:E46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A121:D121"/>
    <mergeCell ref="A122:D122"/>
    <mergeCell ref="E117:K117"/>
    <mergeCell ref="E118:K118"/>
    <mergeCell ref="E119:K119"/>
    <mergeCell ref="A119:C119"/>
    <mergeCell ref="F121:G121"/>
    <mergeCell ref="F122:G122"/>
    <mergeCell ref="I121:K121"/>
    <mergeCell ref="A118:C118"/>
    <mergeCell ref="A117:C117"/>
    <mergeCell ref="I122:K122"/>
    <mergeCell ref="AQ122:AU122"/>
    <mergeCell ref="AQ123:AU123"/>
    <mergeCell ref="AT82:AT83"/>
    <mergeCell ref="AU82:AU83"/>
    <mergeCell ref="AG121:AO121"/>
    <mergeCell ref="AG103:AU103"/>
    <mergeCell ref="AG119:AO119"/>
    <mergeCell ref="AG120:AO120"/>
    <mergeCell ref="AF106:AN106"/>
    <mergeCell ref="AQ119:AU119"/>
    <mergeCell ref="AQ121:AU121"/>
    <mergeCell ref="AG122:AO123"/>
    <mergeCell ref="AT80:AT81"/>
    <mergeCell ref="AU80:AU81"/>
    <mergeCell ref="AT77:AT78"/>
    <mergeCell ref="A80:E81"/>
    <mergeCell ref="AU77:AU78"/>
    <mergeCell ref="A75:E75"/>
    <mergeCell ref="C68:E68"/>
    <mergeCell ref="A74:E74"/>
    <mergeCell ref="C69:E69"/>
    <mergeCell ref="C72:E72"/>
    <mergeCell ref="A113:C113"/>
    <mergeCell ref="F105:G105"/>
    <mergeCell ref="C70:E70"/>
    <mergeCell ref="A73:E73"/>
    <mergeCell ref="A107:C107"/>
    <mergeCell ref="A108:C108"/>
    <mergeCell ref="A77:E78"/>
    <mergeCell ref="A104:K104"/>
    <mergeCell ref="I108:K108"/>
    <mergeCell ref="A82:E83"/>
    <mergeCell ref="I105:K105"/>
    <mergeCell ref="A79:E79"/>
    <mergeCell ref="C71:E71"/>
    <mergeCell ref="F114:G114"/>
    <mergeCell ref="M117:AE117"/>
    <mergeCell ref="I107:K107"/>
    <mergeCell ref="AQ120:AU120"/>
    <mergeCell ref="I113:K113"/>
    <mergeCell ref="C9:E9"/>
    <mergeCell ref="C67:E67"/>
    <mergeCell ref="C65:E65"/>
    <mergeCell ref="F108:G108"/>
    <mergeCell ref="C55:E55"/>
    <mergeCell ref="C10:E10"/>
    <mergeCell ref="C49:E49"/>
    <mergeCell ref="C50:E50"/>
    <mergeCell ref="A76:E76"/>
    <mergeCell ref="L103:AF103"/>
    <mergeCell ref="A105:C105"/>
    <mergeCell ref="A106:C106"/>
    <mergeCell ref="F106:G106"/>
    <mergeCell ref="F107:G107"/>
    <mergeCell ref="F113:G113"/>
    <mergeCell ref="A114:D114"/>
    <mergeCell ref="C66:E66"/>
    <mergeCell ref="C61:E61"/>
    <mergeCell ref="C62:E62"/>
    <mergeCell ref="AT4:AU4"/>
    <mergeCell ref="A3:AP3"/>
    <mergeCell ref="AQ2:AU3"/>
    <mergeCell ref="A2:AP2"/>
    <mergeCell ref="C64:E64"/>
    <mergeCell ref="C15:E15"/>
    <mergeCell ref="C13:E13"/>
    <mergeCell ref="C7:E7"/>
    <mergeCell ref="C8:E8"/>
    <mergeCell ref="AU5:AU6"/>
    <mergeCell ref="C53:E53"/>
    <mergeCell ref="C54:E54"/>
    <mergeCell ref="C12:E12"/>
    <mergeCell ref="C52:E52"/>
    <mergeCell ref="C59:E59"/>
    <mergeCell ref="C57:E57"/>
    <mergeCell ref="A5:E5"/>
    <mergeCell ref="C6:E6"/>
    <mergeCell ref="C14:E14"/>
    <mergeCell ref="C58:E58"/>
    <mergeCell ref="C47:E47"/>
    <mergeCell ref="C48:E48"/>
    <mergeCell ref="C51:E51"/>
    <mergeCell ref="C11:E11"/>
    <mergeCell ref="A1:AP1"/>
    <mergeCell ref="A109:C109"/>
    <mergeCell ref="A110:C110"/>
    <mergeCell ref="A111:C111"/>
    <mergeCell ref="A112:C112"/>
    <mergeCell ref="F109:G109"/>
    <mergeCell ref="F110:G110"/>
    <mergeCell ref="F111:G111"/>
    <mergeCell ref="F112:G112"/>
    <mergeCell ref="I109:K109"/>
    <mergeCell ref="I110:K110"/>
    <mergeCell ref="I111:K111"/>
    <mergeCell ref="I112:K112"/>
    <mergeCell ref="A4:E4"/>
    <mergeCell ref="I106:K106"/>
    <mergeCell ref="C56:E56"/>
    <mergeCell ref="C63:E63"/>
    <mergeCell ref="C60:E60"/>
    <mergeCell ref="C16:E16"/>
    <mergeCell ref="C17:E17"/>
    <mergeCell ref="C18:E18"/>
    <mergeCell ref="C19:E19"/>
    <mergeCell ref="C20:E20"/>
    <mergeCell ref="C21:E21"/>
  </mergeCells>
  <phoneticPr fontId="2" type="noConversion"/>
  <conditionalFormatting sqref="F82:AS82">
    <cfRule type="cellIs" dxfId="19" priority="1" stopIfTrue="1" operator="lessThan">
      <formula>50</formula>
    </cfRule>
  </conditionalFormatting>
  <dataValidations xWindow="452" yWindow="568" count="2">
    <dataValidation allowBlank="1" showInputMessage="1" showErrorMessage="1" prompt="Öğrencinin sorudan aldığı puan değerini giriniz." sqref="F7:AS72"/>
    <dataValidation allowBlank="1" showInputMessage="1" showErrorMessage="1" prompt="Sorunun konusunu giriniz." sqref="F4:AS4"/>
  </dataValidations>
  <pageMargins left="0.70866141732283472" right="0.19685039370078741" top="0.19685039370078741" bottom="0.11811023622047245" header="0.23622047244094491" footer="0.15748031496062992"/>
  <pageSetup paperSize="9" scale="63" orientation="portrait" r:id="rId1"/>
  <headerFooter alignWithMargins="0"/>
  <ignoredErrors>
    <ignoredError sqref="F83:AS83 H113 F75:AS81 E114 I113 D117:D119 F122 F121 I121:K122 H121:H122 I105:I108 H105:H108 F114" unlockedFormula="1"/>
    <ignoredError sqref="G82:AS82" formula="1" unlockedFormula="1"/>
    <ignoredError sqref="F82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theme="1" tint="0.249977111117893"/>
  </sheetPr>
  <dimension ref="A1:AU133"/>
  <sheetViews>
    <sheetView view="pageBreakPreview" zoomScale="85" zoomScaleNormal="70" zoomScaleSheetLayoutView="85" workbookViewId="0">
      <selection activeCell="AT72" sqref="AT72"/>
    </sheetView>
  </sheetViews>
  <sheetFormatPr defaultColWidth="9.140625" defaultRowHeight="12.75" x14ac:dyDescent="0.2"/>
  <cols>
    <col min="1" max="1" width="3.85546875" style="4" customWidth="1"/>
    <col min="2" max="2" width="11.140625" style="4" customWidth="1"/>
    <col min="3" max="3" width="10.85546875" style="4" customWidth="1"/>
    <col min="4" max="4" width="10.42578125" style="4" customWidth="1"/>
    <col min="5" max="5" width="8.42578125" style="4" customWidth="1"/>
    <col min="6" max="45" width="2.42578125" style="4" customWidth="1"/>
    <col min="46" max="46" width="7.7109375" style="4" customWidth="1"/>
    <col min="47" max="47" width="4.5703125" style="4" hidden="1" customWidth="1"/>
    <col min="48" max="16384" width="9.140625" style="4"/>
  </cols>
  <sheetData>
    <row r="1" spans="1:47" x14ac:dyDescent="0.2">
      <c r="A1" s="304" t="str">
        <f>'K. Bilgiler'!H6</f>
        <v>ÇARŞIBAŞI MESLEK YÜKSEKOKULU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</row>
    <row r="2" spans="1:47" ht="17.25" customHeight="1" x14ac:dyDescent="0.2">
      <c r="A2" s="243" t="str">
        <f>'K. Bilgiler'!H16&amp;" EĞİTİM ÖĞRETİM YILI - " &amp;'K. Bilgiler'!H18</f>
        <v xml:space="preserve"> EĞİTİM ÖĞRETİM YILI - 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5"/>
      <c r="AQ2" s="242">
        <f>'Yazılı Tarihleri'!D4</f>
        <v>0</v>
      </c>
      <c r="AR2" s="242"/>
      <c r="AS2" s="242"/>
      <c r="AT2" s="242"/>
      <c r="AU2" s="242"/>
    </row>
    <row r="3" spans="1:47" ht="16.5" customHeight="1" x14ac:dyDescent="0.2">
      <c r="A3" s="241" t="str">
        <f>'K. Bilgiler'!H12&amp;" / "&amp;'K. Bilgiler'!H8&amp;" - "&amp;'K. Bilgiler'!H10&amp;" DERSİ "&amp;" FİNAL SINAV ANALİZİ"</f>
        <v xml:space="preserve"> /  -  DERSİ  FİNAL SINAV ANALİZİ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2"/>
      <c r="AR3" s="242"/>
      <c r="AS3" s="242"/>
      <c r="AT3" s="242"/>
      <c r="AU3" s="242"/>
    </row>
    <row r="4" spans="1:47" ht="221.25" customHeight="1" x14ac:dyDescent="0.2">
      <c r="A4" s="235" t="s">
        <v>127</v>
      </c>
      <c r="B4" s="236"/>
      <c r="C4" s="236"/>
      <c r="D4" s="236"/>
      <c r="E4" s="237"/>
      <c r="F4" s="119" t="s">
        <v>123</v>
      </c>
      <c r="G4" s="119" t="s">
        <v>123</v>
      </c>
      <c r="H4" s="119" t="s">
        <v>123</v>
      </c>
      <c r="I4" s="119" t="s">
        <v>123</v>
      </c>
      <c r="J4" s="119" t="s">
        <v>123</v>
      </c>
      <c r="K4" s="119" t="s">
        <v>123</v>
      </c>
      <c r="L4" s="119" t="s">
        <v>123</v>
      </c>
      <c r="M4" s="119" t="s">
        <v>123</v>
      </c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20"/>
      <c r="AR4" s="120"/>
      <c r="AS4" s="120"/>
      <c r="AT4" s="239"/>
      <c r="AU4" s="240"/>
    </row>
    <row r="5" spans="1:47" ht="12.75" customHeight="1" x14ac:dyDescent="0.2">
      <c r="A5" s="248" t="s">
        <v>22</v>
      </c>
      <c r="B5" s="248"/>
      <c r="C5" s="248"/>
      <c r="D5" s="248"/>
      <c r="E5" s="248"/>
      <c r="F5" s="15" t="str">
        <f>IF('NOT Baremi'!E14=0," ",'NOT Baremi'!E14)</f>
        <v xml:space="preserve"> </v>
      </c>
      <c r="G5" s="15" t="str">
        <f>IF('NOT Baremi'!F14=0," ",'NOT Baremi'!F14)</f>
        <v xml:space="preserve"> </v>
      </c>
      <c r="H5" s="15" t="str">
        <f>IF('NOT Baremi'!G14=0," ",'NOT Baremi'!G14)</f>
        <v xml:space="preserve"> </v>
      </c>
      <c r="I5" s="15" t="str">
        <f>IF('NOT Baremi'!H14=0," ",'NOT Baremi'!H14)</f>
        <v xml:space="preserve"> </v>
      </c>
      <c r="J5" s="15" t="str">
        <f>IF('NOT Baremi'!I14=0," ",'NOT Baremi'!I14)</f>
        <v xml:space="preserve"> </v>
      </c>
      <c r="K5" s="15" t="str">
        <f>IF('NOT Baremi'!J14=0," ",'NOT Baremi'!J14)</f>
        <v xml:space="preserve"> </v>
      </c>
      <c r="L5" s="15" t="str">
        <f>IF('NOT Baremi'!K14=0," ",'NOT Baremi'!K14)</f>
        <v xml:space="preserve"> </v>
      </c>
      <c r="M5" s="15" t="str">
        <f>IF('NOT Baremi'!L14=0," ",'NOT Baremi'!L14)</f>
        <v xml:space="preserve"> </v>
      </c>
      <c r="N5" s="15" t="str">
        <f>IF('NOT Baremi'!M14=0," ",'NOT Baremi'!M14)</f>
        <v xml:space="preserve"> </v>
      </c>
      <c r="O5" s="15" t="str">
        <f>IF('NOT Baremi'!N14=0," ",'NOT Baremi'!N14)</f>
        <v xml:space="preserve"> </v>
      </c>
      <c r="P5" s="15" t="str">
        <f>IF('NOT Baremi'!O14=0," ",'NOT Baremi'!O14)</f>
        <v xml:space="preserve"> </v>
      </c>
      <c r="Q5" s="15" t="str">
        <f>IF('NOT Baremi'!P14=0," ",'NOT Baremi'!P14)</f>
        <v xml:space="preserve"> </v>
      </c>
      <c r="R5" s="15" t="str">
        <f>IF('NOT Baremi'!Q14=0," ",'NOT Baremi'!Q14)</f>
        <v xml:space="preserve"> </v>
      </c>
      <c r="S5" s="15" t="str">
        <f>IF('NOT Baremi'!R14=0," ",'NOT Baremi'!R14)</f>
        <v xml:space="preserve"> </v>
      </c>
      <c r="T5" s="15" t="str">
        <f>IF('NOT Baremi'!S14=0," ",'NOT Baremi'!S14)</f>
        <v xml:space="preserve"> </v>
      </c>
      <c r="U5" s="15" t="str">
        <f>IF('NOT Baremi'!T14=0," ",'NOT Baremi'!T14)</f>
        <v xml:space="preserve"> </v>
      </c>
      <c r="V5" s="15" t="str">
        <f>IF('NOT Baremi'!U14=0," ",'NOT Baremi'!U14)</f>
        <v xml:space="preserve"> </v>
      </c>
      <c r="W5" s="15" t="str">
        <f>IF('NOT Baremi'!V14=0," ",'NOT Baremi'!V14)</f>
        <v xml:space="preserve"> </v>
      </c>
      <c r="X5" s="15" t="str">
        <f>IF('NOT Baremi'!W14=0," ",'NOT Baremi'!W14)</f>
        <v xml:space="preserve"> </v>
      </c>
      <c r="Y5" s="15" t="str">
        <f>IF('NOT Baremi'!X14=0," ",'NOT Baremi'!X14)</f>
        <v xml:space="preserve"> </v>
      </c>
      <c r="Z5" s="15" t="str">
        <f>IF('NOT Baremi'!Y14=0," ",'NOT Baremi'!Y14)</f>
        <v xml:space="preserve"> </v>
      </c>
      <c r="AA5" s="15" t="str">
        <f>IF('NOT Baremi'!Z14=0," ",'NOT Baremi'!Z14)</f>
        <v xml:space="preserve"> </v>
      </c>
      <c r="AB5" s="15" t="str">
        <f>IF('NOT Baremi'!AA14=0," ",'NOT Baremi'!AA14)</f>
        <v xml:space="preserve"> </v>
      </c>
      <c r="AC5" s="15" t="str">
        <f>IF('NOT Baremi'!AB14=0," ",'NOT Baremi'!AB14)</f>
        <v xml:space="preserve"> </v>
      </c>
      <c r="AD5" s="15" t="str">
        <f>IF('NOT Baremi'!AC14=0," ",'NOT Baremi'!AC14)</f>
        <v xml:space="preserve"> </v>
      </c>
      <c r="AE5" s="15" t="str">
        <f>IF('NOT Baremi'!AD14=0," ",'NOT Baremi'!AD14)</f>
        <v xml:space="preserve"> </v>
      </c>
      <c r="AF5" s="15" t="str">
        <f>IF('NOT Baremi'!AE14=0," ",'NOT Baremi'!AE14)</f>
        <v xml:space="preserve"> </v>
      </c>
      <c r="AG5" s="15" t="str">
        <f>IF('NOT Baremi'!AF14=0," ",'NOT Baremi'!AF14)</f>
        <v xml:space="preserve"> </v>
      </c>
      <c r="AH5" s="15" t="str">
        <f>IF('NOT Baremi'!AG14=0," ",'NOT Baremi'!AG14)</f>
        <v xml:space="preserve"> </v>
      </c>
      <c r="AI5" s="15" t="str">
        <f>IF('NOT Baremi'!AH14=0," ",'NOT Baremi'!AH14)</f>
        <v xml:space="preserve"> </v>
      </c>
      <c r="AJ5" s="15" t="str">
        <f>IF('NOT Baremi'!AI14=0," ",'NOT Baremi'!AI14)</f>
        <v xml:space="preserve"> </v>
      </c>
      <c r="AK5" s="15" t="str">
        <f>IF('NOT Baremi'!AJ14=0," ",'NOT Baremi'!AJ14)</f>
        <v xml:space="preserve"> </v>
      </c>
      <c r="AL5" s="15" t="str">
        <f>IF('NOT Baremi'!AK14=0," ",'NOT Baremi'!AK14)</f>
        <v xml:space="preserve"> </v>
      </c>
      <c r="AM5" s="15" t="str">
        <f>IF('NOT Baremi'!AL14=0," ",'NOT Baremi'!AL14)</f>
        <v xml:space="preserve"> </v>
      </c>
      <c r="AN5" s="15" t="str">
        <f>IF('NOT Baremi'!AM14=0," ",'NOT Baremi'!AM14)</f>
        <v xml:space="preserve"> </v>
      </c>
      <c r="AO5" s="15" t="str">
        <f>IF('NOT Baremi'!AN14=0," ",'NOT Baremi'!AN14)</f>
        <v xml:space="preserve"> </v>
      </c>
      <c r="AP5" s="15" t="str">
        <f>IF('NOT Baremi'!AO14=0," ",'NOT Baremi'!AO14)</f>
        <v xml:space="preserve"> </v>
      </c>
      <c r="AQ5" s="15" t="str">
        <f>IF('NOT Baremi'!AP14=0," ",'NOT Baremi'!AP14)</f>
        <v xml:space="preserve"> </v>
      </c>
      <c r="AR5" s="15" t="str">
        <f>IF('NOT Baremi'!AQ14=0," ",'NOT Baremi'!AQ14)</f>
        <v xml:space="preserve"> </v>
      </c>
      <c r="AS5" s="15" t="str">
        <f>IF('NOT Baremi'!AR14=0," ",'NOT Baremi'!AR14)</f>
        <v xml:space="preserve"> </v>
      </c>
      <c r="AT5" s="31" t="str">
        <f>IF(SUM(F5:AS5)=0," ",SUM(F5:AS5))</f>
        <v xml:space="preserve"> </v>
      </c>
      <c r="AU5" s="312" t="s">
        <v>20</v>
      </c>
    </row>
    <row r="6" spans="1:47" ht="37.5" x14ac:dyDescent="0.2">
      <c r="A6" s="32" t="s">
        <v>0</v>
      </c>
      <c r="B6" s="32" t="s">
        <v>29</v>
      </c>
      <c r="C6" s="249" t="s">
        <v>21</v>
      </c>
      <c r="D6" s="249"/>
      <c r="E6" s="249"/>
      <c r="F6" s="14" t="str">
        <f>IF('NOT Baremi'!E14&gt;0,'NOT Baremi'!E13&amp;"."&amp;"SORU"," ")</f>
        <v xml:space="preserve"> </v>
      </c>
      <c r="G6" s="14" t="str">
        <f>IF('NOT Baremi'!F14&gt;0,'NOT Baremi'!F13&amp;"."&amp;"SORU"," ")</f>
        <v xml:space="preserve"> </v>
      </c>
      <c r="H6" s="14" t="str">
        <f>IF('NOT Baremi'!G14&gt;0,'NOT Baremi'!G13&amp;"."&amp;"SORU"," ")</f>
        <v xml:space="preserve"> </v>
      </c>
      <c r="I6" s="14" t="str">
        <f>IF('NOT Baremi'!H14&gt;0,'NOT Baremi'!H13&amp;"."&amp;"SORU"," ")</f>
        <v xml:space="preserve"> </v>
      </c>
      <c r="J6" s="14" t="str">
        <f>IF('NOT Baremi'!I14&gt;0,'NOT Baremi'!I13&amp;"."&amp;"SORU"," ")</f>
        <v xml:space="preserve"> </v>
      </c>
      <c r="K6" s="14" t="str">
        <f>IF('NOT Baremi'!J14&gt;0,'NOT Baremi'!J13&amp;"."&amp;"SORU"," ")</f>
        <v xml:space="preserve"> </v>
      </c>
      <c r="L6" s="14" t="str">
        <f>IF('NOT Baremi'!K14&gt;0,'NOT Baremi'!K13&amp;"."&amp;"SORU"," ")</f>
        <v xml:space="preserve"> </v>
      </c>
      <c r="M6" s="14" t="str">
        <f>IF('NOT Baremi'!L14&gt;0,'NOT Baremi'!L13&amp;"."&amp;"SORU"," ")</f>
        <v xml:space="preserve"> </v>
      </c>
      <c r="N6" s="14" t="str">
        <f>IF('NOT Baremi'!M14&gt;0,'NOT Baremi'!M13&amp;"."&amp;"SORU"," ")</f>
        <v xml:space="preserve"> </v>
      </c>
      <c r="O6" s="14" t="str">
        <f>IF('NOT Baremi'!N14&gt;0,'NOT Baremi'!N13&amp;"."&amp;"SORU"," ")</f>
        <v xml:space="preserve"> </v>
      </c>
      <c r="P6" s="14" t="str">
        <f>IF('NOT Baremi'!O14&gt;0,'NOT Baremi'!O13&amp;"."&amp;"SORU"," ")</f>
        <v xml:space="preserve"> </v>
      </c>
      <c r="Q6" s="14" t="str">
        <f>IF('NOT Baremi'!P14&gt;0,'NOT Baremi'!P13&amp;"."&amp;"SORU"," ")</f>
        <v xml:space="preserve"> </v>
      </c>
      <c r="R6" s="14" t="str">
        <f>IF('NOT Baremi'!Q14&gt;0,'NOT Baremi'!Q13&amp;"."&amp;"SORU"," ")</f>
        <v xml:space="preserve"> </v>
      </c>
      <c r="S6" s="14" t="str">
        <f>IF('NOT Baremi'!R14&gt;0,'NOT Baremi'!R13&amp;"."&amp;"SORU"," ")</f>
        <v xml:space="preserve"> </v>
      </c>
      <c r="T6" s="14" t="str">
        <f>IF('NOT Baremi'!S14&gt;0,'NOT Baremi'!S13&amp;"."&amp;"SORU"," ")</f>
        <v xml:space="preserve"> </v>
      </c>
      <c r="U6" s="14" t="str">
        <f>IF('NOT Baremi'!T14&gt;0,'NOT Baremi'!T13&amp;"."&amp;"SORU"," ")</f>
        <v xml:space="preserve"> </v>
      </c>
      <c r="V6" s="14" t="str">
        <f>IF('NOT Baremi'!U14&gt;0,'NOT Baremi'!U13&amp;"."&amp;"SORU"," ")</f>
        <v xml:space="preserve"> </v>
      </c>
      <c r="W6" s="14" t="str">
        <f>IF('NOT Baremi'!V14&gt;0,'NOT Baremi'!V13&amp;"."&amp;"SORU"," ")</f>
        <v xml:space="preserve"> </v>
      </c>
      <c r="X6" s="14" t="str">
        <f>IF('NOT Baremi'!W14&gt;0,'NOT Baremi'!W13&amp;"."&amp;"SORU"," ")</f>
        <v xml:space="preserve"> </v>
      </c>
      <c r="Y6" s="14" t="str">
        <f>IF('NOT Baremi'!X14&gt;0,'NOT Baremi'!X13&amp;"."&amp;"SORU"," ")</f>
        <v xml:space="preserve"> </v>
      </c>
      <c r="Z6" s="14" t="str">
        <f>IF('NOT Baremi'!Y14&gt;0,'NOT Baremi'!Y13&amp;"."&amp;"SORU"," ")</f>
        <v xml:space="preserve"> </v>
      </c>
      <c r="AA6" s="14" t="str">
        <f>IF('NOT Baremi'!Z14&gt;0,'NOT Baremi'!Z13&amp;"."&amp;"SORU"," ")</f>
        <v xml:space="preserve"> </v>
      </c>
      <c r="AB6" s="14" t="str">
        <f>IF('NOT Baremi'!AA14&gt;0,'NOT Baremi'!AA13&amp;"."&amp;"SORU"," ")</f>
        <v xml:space="preserve"> </v>
      </c>
      <c r="AC6" s="14" t="str">
        <f>IF('NOT Baremi'!AB14&gt;0,'NOT Baremi'!AB13&amp;"."&amp;"SORU"," ")</f>
        <v xml:space="preserve"> </v>
      </c>
      <c r="AD6" s="14" t="str">
        <f>IF('NOT Baremi'!AC14&gt;0,'NOT Baremi'!AC13&amp;"."&amp;"SORU"," ")</f>
        <v xml:space="preserve"> </v>
      </c>
      <c r="AE6" s="14" t="str">
        <f>IF('NOT Baremi'!AD14&gt;0,'NOT Baremi'!AD13&amp;"."&amp;"SORU"," ")</f>
        <v xml:space="preserve"> </v>
      </c>
      <c r="AF6" s="14" t="str">
        <f>IF('NOT Baremi'!AE14&gt;0,'NOT Baremi'!AE13&amp;"."&amp;"SORU"," ")</f>
        <v xml:space="preserve"> </v>
      </c>
      <c r="AG6" s="14" t="str">
        <f>IF('NOT Baremi'!AF14&gt;0,'NOT Baremi'!AF13&amp;"."&amp;"SORU"," ")</f>
        <v xml:space="preserve"> </v>
      </c>
      <c r="AH6" s="14" t="str">
        <f>IF('NOT Baremi'!AG14&gt;0,'NOT Baremi'!AG13&amp;"."&amp;"SORU"," ")</f>
        <v xml:space="preserve"> </v>
      </c>
      <c r="AI6" s="14" t="str">
        <f>IF('NOT Baremi'!AH14&gt;0,'NOT Baremi'!AH13&amp;"."&amp;"SORU"," ")</f>
        <v xml:space="preserve"> </v>
      </c>
      <c r="AJ6" s="14" t="str">
        <f>IF('NOT Baremi'!AI14&gt;0,'NOT Baremi'!AI13&amp;"."&amp;"SORU"," ")</f>
        <v xml:space="preserve"> </v>
      </c>
      <c r="AK6" s="14" t="str">
        <f>IF('NOT Baremi'!AJ14&gt;0,'NOT Baremi'!AJ13&amp;"."&amp;"SORU"," ")</f>
        <v xml:space="preserve"> </v>
      </c>
      <c r="AL6" s="14" t="str">
        <f>IF('NOT Baremi'!AK14&gt;0,'NOT Baremi'!AK13&amp;"."&amp;"SORU"," ")</f>
        <v xml:space="preserve"> </v>
      </c>
      <c r="AM6" s="14" t="str">
        <f>IF('NOT Baremi'!AL14&gt;0,'NOT Baremi'!AL13&amp;"."&amp;"SORU"," ")</f>
        <v xml:space="preserve"> </v>
      </c>
      <c r="AN6" s="14" t="str">
        <f>IF('NOT Baremi'!AM14&gt;0,'NOT Baremi'!AM13&amp;"."&amp;"SORU"," ")</f>
        <v xml:space="preserve"> </v>
      </c>
      <c r="AO6" s="14" t="str">
        <f>IF('NOT Baremi'!AN14&gt;0,'NOT Baremi'!AN13&amp;"."&amp;"SORU"," ")</f>
        <v xml:space="preserve"> </v>
      </c>
      <c r="AP6" s="14" t="str">
        <f>IF('NOT Baremi'!AO14&gt;0,'NOT Baremi'!AO13&amp;"."&amp;"SORU"," ")</f>
        <v xml:space="preserve"> </v>
      </c>
      <c r="AQ6" s="14" t="str">
        <f>IF('NOT Baremi'!AP14&gt;0,'NOT Baremi'!AP13&amp;"."&amp;"SORU"," ")</f>
        <v xml:space="preserve"> </v>
      </c>
      <c r="AR6" s="14" t="str">
        <f>IF('NOT Baremi'!AQ14&gt;0,'NOT Baremi'!AQ13&amp;"."&amp;"SORU"," ")</f>
        <v xml:space="preserve"> </v>
      </c>
      <c r="AS6" s="14" t="str">
        <f>IF('NOT Baremi'!AR14&gt;0,'NOT Baremi'!AR13&amp;"."&amp;"SORU"," ")</f>
        <v xml:space="preserve"> </v>
      </c>
      <c r="AT6" s="17" t="s">
        <v>24</v>
      </c>
      <c r="AU6" s="312"/>
    </row>
    <row r="7" spans="1:47" ht="12" customHeight="1" x14ac:dyDescent="0.2">
      <c r="A7" s="33">
        <f>'S. Listesi'!E4</f>
        <v>1</v>
      </c>
      <c r="B7" s="34" t="str">
        <f>IF('S. Listesi'!F4=0," ",'S. Listesi'!F4)</f>
        <v xml:space="preserve"> </v>
      </c>
      <c r="C7" s="238" t="str">
        <f>IF('S. Listesi'!G4=0," ",'S. Listesi'!G4)</f>
        <v xml:space="preserve"> </v>
      </c>
      <c r="D7" s="238"/>
      <c r="E7" s="238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8" t="str">
        <f>IF(COUNTBLANK(F7:AS7)=COLUMNS(F7:AS7)," ",IF(SUM(F7:AS7)=0,0,SUM(F7:AS7)))</f>
        <v xml:space="preserve"> </v>
      </c>
      <c r="AU7" s="18" t="str">
        <f>IF(AT7=" "," ",IF(AT7&gt;=85,5,IF(AT7&gt;=70,4,IF(AT7&gt;=60,3,IF(AT7&gt;=50,2,IF(AT7&gt;=0,1,0))))))</f>
        <v xml:space="preserve"> </v>
      </c>
    </row>
    <row r="8" spans="1:47" ht="12" customHeight="1" x14ac:dyDescent="0.2">
      <c r="A8" s="33">
        <f>'S. Listesi'!E5</f>
        <v>2</v>
      </c>
      <c r="B8" s="34" t="str">
        <f>IF('S. Listesi'!F5=0," ",'S. Listesi'!F5)</f>
        <v xml:space="preserve"> </v>
      </c>
      <c r="C8" s="238" t="str">
        <f>IF('S. Listesi'!G5=0," ",'S. Listesi'!G5)</f>
        <v xml:space="preserve"> </v>
      </c>
      <c r="D8" s="238"/>
      <c r="E8" s="238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8" t="str">
        <f t="shared" ref="AT8:AT71" si="0">IF(COUNTBLANK(F8:AS8)=COLUMNS(F8:AS8)," ",IF(SUM(F8:AS8)=0,0,SUM(F8:AS8)))</f>
        <v xml:space="preserve"> </v>
      </c>
      <c r="AU8" s="18" t="str">
        <f t="shared" ref="AU8:AU72" si="1">IF(AT8=" "," ",IF(AT8&gt;=85,5,IF(AT8&gt;=70,4,IF(AT8&gt;=60,3,IF(AT8&gt;=50,2,IF(AT8&gt;=0,1,0))))))</f>
        <v xml:space="preserve"> </v>
      </c>
    </row>
    <row r="9" spans="1:47" ht="12" customHeight="1" x14ac:dyDescent="0.2">
      <c r="A9" s="33">
        <f>'S. Listesi'!E6</f>
        <v>3</v>
      </c>
      <c r="B9" s="34" t="str">
        <f>IF('S. Listesi'!F6=0," ",'S. Listesi'!F6)</f>
        <v xml:space="preserve"> </v>
      </c>
      <c r="C9" s="238" t="str">
        <f>IF('S. Listesi'!G6=0," ",'S. Listesi'!G6)</f>
        <v xml:space="preserve"> </v>
      </c>
      <c r="D9" s="238"/>
      <c r="E9" s="238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8" t="str">
        <f t="shared" si="0"/>
        <v xml:space="preserve"> </v>
      </c>
      <c r="AU9" s="18" t="str">
        <f t="shared" si="1"/>
        <v xml:space="preserve"> </v>
      </c>
    </row>
    <row r="10" spans="1:47" ht="12" customHeight="1" x14ac:dyDescent="0.2">
      <c r="A10" s="33">
        <f>'S. Listesi'!E7</f>
        <v>4</v>
      </c>
      <c r="B10" s="34" t="str">
        <f>IF('S. Listesi'!F7=0," ",'S. Listesi'!F7)</f>
        <v xml:space="preserve"> </v>
      </c>
      <c r="C10" s="238" t="str">
        <f>IF('S. Listesi'!G7=0," ",'S. Listesi'!G7)</f>
        <v xml:space="preserve"> </v>
      </c>
      <c r="D10" s="238"/>
      <c r="E10" s="238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8" t="str">
        <f t="shared" si="0"/>
        <v xml:space="preserve"> </v>
      </c>
      <c r="AU10" s="18" t="str">
        <f t="shared" si="1"/>
        <v xml:space="preserve"> </v>
      </c>
    </row>
    <row r="11" spans="1:47" ht="12" customHeight="1" x14ac:dyDescent="0.2">
      <c r="A11" s="33">
        <f>'S. Listesi'!E8</f>
        <v>5</v>
      </c>
      <c r="B11" s="34" t="str">
        <f>IF('S. Listesi'!F8=0," ",'S. Listesi'!F8)</f>
        <v xml:space="preserve"> </v>
      </c>
      <c r="C11" s="238" t="str">
        <f>IF('S. Listesi'!G8=0," ",'S. Listesi'!G8)</f>
        <v xml:space="preserve"> </v>
      </c>
      <c r="D11" s="238"/>
      <c r="E11" s="238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8" t="str">
        <f t="shared" si="0"/>
        <v xml:space="preserve"> </v>
      </c>
      <c r="AU11" s="18" t="str">
        <f t="shared" si="1"/>
        <v xml:space="preserve"> </v>
      </c>
    </row>
    <row r="12" spans="1:47" ht="12" customHeight="1" x14ac:dyDescent="0.2">
      <c r="A12" s="33">
        <f>'S. Listesi'!E9</f>
        <v>6</v>
      </c>
      <c r="B12" s="34" t="str">
        <f>IF('S. Listesi'!F9=0," ",'S. Listesi'!F9)</f>
        <v xml:space="preserve"> </v>
      </c>
      <c r="C12" s="238" t="str">
        <f>IF('S. Listesi'!G9=0," ",'S. Listesi'!G9)</f>
        <v xml:space="preserve"> </v>
      </c>
      <c r="D12" s="238"/>
      <c r="E12" s="238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8" t="str">
        <f t="shared" si="0"/>
        <v xml:space="preserve"> </v>
      </c>
      <c r="AU12" s="18" t="str">
        <f t="shared" si="1"/>
        <v xml:space="preserve"> </v>
      </c>
    </row>
    <row r="13" spans="1:47" ht="12" customHeight="1" x14ac:dyDescent="0.2">
      <c r="A13" s="33">
        <f>'S. Listesi'!E10</f>
        <v>7</v>
      </c>
      <c r="B13" s="34" t="str">
        <f>IF('S. Listesi'!F10=0," ",'S. Listesi'!F10)</f>
        <v xml:space="preserve"> </v>
      </c>
      <c r="C13" s="238" t="str">
        <f>IF('S. Listesi'!G10=0," ",'S. Listesi'!G10)</f>
        <v xml:space="preserve"> </v>
      </c>
      <c r="D13" s="238"/>
      <c r="E13" s="238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8" t="str">
        <f t="shared" si="0"/>
        <v xml:space="preserve"> </v>
      </c>
      <c r="AU13" s="18" t="str">
        <f t="shared" si="1"/>
        <v xml:space="preserve"> </v>
      </c>
    </row>
    <row r="14" spans="1:47" ht="12" customHeight="1" x14ac:dyDescent="0.2">
      <c r="A14" s="33">
        <f>'S. Listesi'!E11</f>
        <v>8</v>
      </c>
      <c r="B14" s="34" t="str">
        <f>IF('S. Listesi'!F11=0," ",'S. Listesi'!F11)</f>
        <v xml:space="preserve"> </v>
      </c>
      <c r="C14" s="238" t="str">
        <f>IF('S. Listesi'!G11=0," ",'S. Listesi'!G11)</f>
        <v xml:space="preserve"> </v>
      </c>
      <c r="D14" s="238"/>
      <c r="E14" s="238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8" t="str">
        <f t="shared" si="0"/>
        <v xml:space="preserve"> </v>
      </c>
      <c r="AU14" s="18" t="str">
        <f t="shared" si="1"/>
        <v xml:space="preserve"> </v>
      </c>
    </row>
    <row r="15" spans="1:47" ht="12" customHeight="1" x14ac:dyDescent="0.2">
      <c r="A15" s="33">
        <f>'S. Listesi'!E12</f>
        <v>9</v>
      </c>
      <c r="B15" s="34" t="str">
        <f>IF('S. Listesi'!F12=0," ",'S. Listesi'!F12)</f>
        <v xml:space="preserve"> </v>
      </c>
      <c r="C15" s="238" t="str">
        <f>IF('S. Listesi'!G12=0," ",'S. Listesi'!G12)</f>
        <v xml:space="preserve"> </v>
      </c>
      <c r="D15" s="238"/>
      <c r="E15" s="238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8" t="str">
        <f t="shared" si="0"/>
        <v xml:space="preserve"> </v>
      </c>
      <c r="AU15" s="18" t="str">
        <f t="shared" si="1"/>
        <v xml:space="preserve"> </v>
      </c>
    </row>
    <row r="16" spans="1:47" ht="12" customHeight="1" x14ac:dyDescent="0.2">
      <c r="A16" s="33">
        <f>'S. Listesi'!E13</f>
        <v>10</v>
      </c>
      <c r="B16" s="34" t="str">
        <f>IF('S. Listesi'!F13=0," ",'S. Listesi'!F13)</f>
        <v xml:space="preserve"> </v>
      </c>
      <c r="C16" s="238" t="str">
        <f>IF('S. Listesi'!G13=0," ",'S. Listesi'!G13)</f>
        <v xml:space="preserve"> </v>
      </c>
      <c r="D16" s="238"/>
      <c r="E16" s="238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8" t="str">
        <f t="shared" si="0"/>
        <v xml:space="preserve"> </v>
      </c>
      <c r="AU16" s="18" t="str">
        <f t="shared" si="1"/>
        <v xml:space="preserve"> </v>
      </c>
    </row>
    <row r="17" spans="1:47" ht="12" customHeight="1" x14ac:dyDescent="0.2">
      <c r="A17" s="33">
        <f>'S. Listesi'!E14</f>
        <v>11</v>
      </c>
      <c r="B17" s="34" t="str">
        <f>IF('S. Listesi'!F14=0," ",'S. Listesi'!F14)</f>
        <v xml:space="preserve"> </v>
      </c>
      <c r="C17" s="238" t="str">
        <f>IF('S. Listesi'!G14=0," ",'S. Listesi'!G14)</f>
        <v xml:space="preserve"> </v>
      </c>
      <c r="D17" s="238"/>
      <c r="E17" s="238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8" t="str">
        <f t="shared" si="0"/>
        <v xml:space="preserve"> </v>
      </c>
      <c r="AU17" s="18" t="str">
        <f t="shared" si="1"/>
        <v xml:space="preserve"> </v>
      </c>
    </row>
    <row r="18" spans="1:47" ht="12" customHeight="1" x14ac:dyDescent="0.2">
      <c r="A18" s="33">
        <f>'S. Listesi'!E15</f>
        <v>12</v>
      </c>
      <c r="B18" s="34" t="str">
        <f>IF('S. Listesi'!F15=0," ",'S. Listesi'!F15)</f>
        <v xml:space="preserve"> </v>
      </c>
      <c r="C18" s="238" t="str">
        <f>IF('S. Listesi'!G15=0," ",'S. Listesi'!G15)</f>
        <v xml:space="preserve"> </v>
      </c>
      <c r="D18" s="238"/>
      <c r="E18" s="238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8" t="str">
        <f t="shared" si="0"/>
        <v xml:space="preserve"> </v>
      </c>
      <c r="AU18" s="18" t="str">
        <f t="shared" si="1"/>
        <v xml:space="preserve"> </v>
      </c>
    </row>
    <row r="19" spans="1:47" ht="12" customHeight="1" x14ac:dyDescent="0.2">
      <c r="A19" s="33">
        <f>'S. Listesi'!E16</f>
        <v>13</v>
      </c>
      <c r="B19" s="34" t="str">
        <f>IF('S. Listesi'!F16=0," ",'S. Listesi'!F16)</f>
        <v xml:space="preserve"> </v>
      </c>
      <c r="C19" s="238" t="str">
        <f>IF('S. Listesi'!G16=0," ",'S. Listesi'!G16)</f>
        <v xml:space="preserve"> </v>
      </c>
      <c r="D19" s="238"/>
      <c r="E19" s="238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8" t="str">
        <f t="shared" si="0"/>
        <v xml:space="preserve"> </v>
      </c>
      <c r="AU19" s="18" t="str">
        <f t="shared" si="1"/>
        <v xml:space="preserve"> </v>
      </c>
    </row>
    <row r="20" spans="1:47" ht="12" customHeight="1" x14ac:dyDescent="0.2">
      <c r="A20" s="33">
        <f>'S. Listesi'!E17</f>
        <v>14</v>
      </c>
      <c r="B20" s="34" t="str">
        <f>IF('S. Listesi'!F17=0," ",'S. Listesi'!F17)</f>
        <v xml:space="preserve"> </v>
      </c>
      <c r="C20" s="238" t="str">
        <f>IF('S. Listesi'!G17=0," ",'S. Listesi'!G17)</f>
        <v xml:space="preserve"> </v>
      </c>
      <c r="D20" s="238"/>
      <c r="E20" s="238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8" t="str">
        <f t="shared" si="0"/>
        <v xml:space="preserve"> </v>
      </c>
      <c r="AU20" s="18" t="str">
        <f t="shared" si="1"/>
        <v xml:space="preserve"> </v>
      </c>
    </row>
    <row r="21" spans="1:47" ht="12" customHeight="1" x14ac:dyDescent="0.2">
      <c r="A21" s="33">
        <f>'S. Listesi'!E18</f>
        <v>15</v>
      </c>
      <c r="B21" s="34" t="str">
        <f>IF('S. Listesi'!F18=0," ",'S. Listesi'!F18)</f>
        <v xml:space="preserve"> </v>
      </c>
      <c r="C21" s="238" t="str">
        <f>IF('S. Listesi'!G18=0," ",'S. Listesi'!G18)</f>
        <v xml:space="preserve"> </v>
      </c>
      <c r="D21" s="238"/>
      <c r="E21" s="238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8" t="str">
        <f t="shared" si="0"/>
        <v xml:space="preserve"> </v>
      </c>
      <c r="AU21" s="18" t="str">
        <f t="shared" si="1"/>
        <v xml:space="preserve"> </v>
      </c>
    </row>
    <row r="22" spans="1:47" ht="12" customHeight="1" x14ac:dyDescent="0.2">
      <c r="A22" s="33">
        <f>'S. Listesi'!E19</f>
        <v>16</v>
      </c>
      <c r="B22" s="34" t="str">
        <f>IF('S. Listesi'!F19=0," ",'S. Listesi'!F19)</f>
        <v xml:space="preserve"> </v>
      </c>
      <c r="C22" s="238" t="str">
        <f>IF('S. Listesi'!G19=0," ",'S. Listesi'!G19)</f>
        <v xml:space="preserve"> </v>
      </c>
      <c r="D22" s="238"/>
      <c r="E22" s="238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8" t="str">
        <f t="shared" si="0"/>
        <v xml:space="preserve"> </v>
      </c>
      <c r="AU22" s="18" t="str">
        <f t="shared" si="1"/>
        <v xml:space="preserve"> </v>
      </c>
    </row>
    <row r="23" spans="1:47" ht="12" customHeight="1" x14ac:dyDescent="0.2">
      <c r="A23" s="33">
        <f>'S. Listesi'!E20</f>
        <v>17</v>
      </c>
      <c r="B23" s="34" t="str">
        <f>IF('S. Listesi'!F20=0," ",'S. Listesi'!F20)</f>
        <v xml:space="preserve"> </v>
      </c>
      <c r="C23" s="238" t="str">
        <f>IF('S. Listesi'!G20=0," ",'S. Listesi'!G20)</f>
        <v xml:space="preserve"> </v>
      </c>
      <c r="D23" s="238"/>
      <c r="E23" s="238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8" t="str">
        <f t="shared" si="0"/>
        <v xml:space="preserve"> </v>
      </c>
      <c r="AU23" s="18" t="str">
        <f t="shared" si="1"/>
        <v xml:space="preserve"> </v>
      </c>
    </row>
    <row r="24" spans="1:47" ht="12" customHeight="1" x14ac:dyDescent="0.2">
      <c r="A24" s="33">
        <f>'S. Listesi'!E21</f>
        <v>18</v>
      </c>
      <c r="B24" s="34" t="str">
        <f>IF('S. Listesi'!F21=0," ",'S. Listesi'!F21)</f>
        <v xml:space="preserve"> </v>
      </c>
      <c r="C24" s="238" t="str">
        <f>IF('S. Listesi'!G21=0," ",'S. Listesi'!G21)</f>
        <v xml:space="preserve"> </v>
      </c>
      <c r="D24" s="238"/>
      <c r="E24" s="238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8" t="str">
        <f t="shared" si="0"/>
        <v xml:space="preserve"> </v>
      </c>
      <c r="AU24" s="18" t="str">
        <f t="shared" si="1"/>
        <v xml:space="preserve"> </v>
      </c>
    </row>
    <row r="25" spans="1:47" ht="12" customHeight="1" x14ac:dyDescent="0.2">
      <c r="A25" s="33">
        <f>'S. Listesi'!E22</f>
        <v>19</v>
      </c>
      <c r="B25" s="34" t="str">
        <f>IF('S. Listesi'!F22=0," ",'S. Listesi'!F22)</f>
        <v xml:space="preserve"> </v>
      </c>
      <c r="C25" s="238" t="str">
        <f>IF('S. Listesi'!G22=0," ",'S. Listesi'!G22)</f>
        <v xml:space="preserve"> </v>
      </c>
      <c r="D25" s="238"/>
      <c r="E25" s="238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8" t="str">
        <f t="shared" si="0"/>
        <v xml:space="preserve"> </v>
      </c>
      <c r="AU25" s="18"/>
    </row>
    <row r="26" spans="1:47" ht="12" customHeight="1" x14ac:dyDescent="0.2">
      <c r="A26" s="33">
        <f>'S. Listesi'!E23</f>
        <v>20</v>
      </c>
      <c r="B26" s="34" t="str">
        <f>IF('S. Listesi'!F23=0," ",'S. Listesi'!F23)</f>
        <v xml:space="preserve"> </v>
      </c>
      <c r="C26" s="238" t="str">
        <f>IF('S. Listesi'!G23=0," ",'S. Listesi'!G23)</f>
        <v xml:space="preserve"> </v>
      </c>
      <c r="D26" s="238"/>
      <c r="E26" s="238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8" t="str">
        <f t="shared" si="0"/>
        <v xml:space="preserve"> </v>
      </c>
      <c r="AU26" s="18"/>
    </row>
    <row r="27" spans="1:47" ht="12" customHeight="1" x14ac:dyDescent="0.2">
      <c r="A27" s="33">
        <f>'S. Listesi'!E24</f>
        <v>21</v>
      </c>
      <c r="B27" s="34" t="str">
        <f>IF('S. Listesi'!F24=0," ",'S. Listesi'!F24)</f>
        <v xml:space="preserve"> </v>
      </c>
      <c r="C27" s="238" t="str">
        <f>IF('S. Listesi'!G24=0," ",'S. Listesi'!G24)</f>
        <v xml:space="preserve"> </v>
      </c>
      <c r="D27" s="238"/>
      <c r="E27" s="238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8" t="str">
        <f t="shared" si="0"/>
        <v xml:space="preserve"> </v>
      </c>
      <c r="AU27" s="18"/>
    </row>
    <row r="28" spans="1:47" ht="12" customHeight="1" x14ac:dyDescent="0.2">
      <c r="A28" s="33">
        <f>'S. Listesi'!E25</f>
        <v>22</v>
      </c>
      <c r="B28" s="34" t="str">
        <f>IF('S. Listesi'!F25=0," ",'S. Listesi'!F25)</f>
        <v xml:space="preserve"> </v>
      </c>
      <c r="C28" s="238" t="str">
        <f>IF('S. Listesi'!G25=0," ",'S. Listesi'!G25)</f>
        <v xml:space="preserve"> </v>
      </c>
      <c r="D28" s="238"/>
      <c r="E28" s="238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8" t="str">
        <f t="shared" si="0"/>
        <v xml:space="preserve"> </v>
      </c>
      <c r="AU28" s="18"/>
    </row>
    <row r="29" spans="1:47" ht="12" customHeight="1" x14ac:dyDescent="0.2">
      <c r="A29" s="33">
        <f>'S. Listesi'!E26</f>
        <v>23</v>
      </c>
      <c r="B29" s="34" t="str">
        <f>IF('S. Listesi'!F26=0," ",'S. Listesi'!F26)</f>
        <v xml:space="preserve"> </v>
      </c>
      <c r="C29" s="238" t="str">
        <f>IF('S. Listesi'!G26=0," ",'S. Listesi'!G26)</f>
        <v xml:space="preserve"> </v>
      </c>
      <c r="D29" s="238"/>
      <c r="E29" s="238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8" t="str">
        <f t="shared" si="0"/>
        <v xml:space="preserve"> </v>
      </c>
      <c r="AU29" s="18"/>
    </row>
    <row r="30" spans="1:47" ht="12" customHeight="1" x14ac:dyDescent="0.2">
      <c r="A30" s="33">
        <f>'S. Listesi'!E27</f>
        <v>24</v>
      </c>
      <c r="B30" s="34" t="str">
        <f>IF('S. Listesi'!F27=0," ",'S. Listesi'!F27)</f>
        <v xml:space="preserve"> </v>
      </c>
      <c r="C30" s="238" t="str">
        <f>IF('S. Listesi'!G27=0," ",'S. Listesi'!G27)</f>
        <v xml:space="preserve"> </v>
      </c>
      <c r="D30" s="238"/>
      <c r="E30" s="238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8" t="str">
        <f t="shared" si="0"/>
        <v xml:space="preserve"> </v>
      </c>
      <c r="AU30" s="18"/>
    </row>
    <row r="31" spans="1:47" ht="12" customHeight="1" x14ac:dyDescent="0.2">
      <c r="A31" s="33">
        <f>'S. Listesi'!E28</f>
        <v>25</v>
      </c>
      <c r="B31" s="34" t="str">
        <f>IF('S. Listesi'!F28=0," ",'S. Listesi'!F28)</f>
        <v xml:space="preserve"> </v>
      </c>
      <c r="C31" s="238" t="str">
        <f>IF('S. Listesi'!G28=0," ",'S. Listesi'!G28)</f>
        <v xml:space="preserve"> </v>
      </c>
      <c r="D31" s="238"/>
      <c r="E31" s="238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8" t="str">
        <f t="shared" si="0"/>
        <v xml:space="preserve"> </v>
      </c>
      <c r="AU31" s="18"/>
    </row>
    <row r="32" spans="1:47" ht="12" customHeight="1" x14ac:dyDescent="0.2">
      <c r="A32" s="33">
        <f>'S. Listesi'!E29</f>
        <v>26</v>
      </c>
      <c r="B32" s="34" t="str">
        <f>IF('S. Listesi'!F29=0," ",'S. Listesi'!F29)</f>
        <v xml:space="preserve"> </v>
      </c>
      <c r="C32" s="238" t="str">
        <f>IF('S. Listesi'!G29=0," ",'S. Listesi'!G29)</f>
        <v xml:space="preserve"> </v>
      </c>
      <c r="D32" s="238"/>
      <c r="E32" s="238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8" t="str">
        <f t="shared" si="0"/>
        <v xml:space="preserve"> </v>
      </c>
      <c r="AU32" s="18"/>
    </row>
    <row r="33" spans="1:47" ht="12" customHeight="1" x14ac:dyDescent="0.2">
      <c r="A33" s="33">
        <f>'S. Listesi'!E30</f>
        <v>27</v>
      </c>
      <c r="B33" s="34" t="str">
        <f>IF('S. Listesi'!F30=0," ",'S. Listesi'!F30)</f>
        <v xml:space="preserve"> </v>
      </c>
      <c r="C33" s="238" t="str">
        <f>IF('S. Listesi'!G30=0," ",'S. Listesi'!G30)</f>
        <v xml:space="preserve"> </v>
      </c>
      <c r="D33" s="238"/>
      <c r="E33" s="238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8" t="str">
        <f t="shared" si="0"/>
        <v xml:space="preserve"> </v>
      </c>
      <c r="AU33" s="18"/>
    </row>
    <row r="34" spans="1:47" ht="12" customHeight="1" x14ac:dyDescent="0.2">
      <c r="A34" s="33">
        <f>'S. Listesi'!E31</f>
        <v>28</v>
      </c>
      <c r="B34" s="34" t="str">
        <f>IF('S. Listesi'!F31=0," ",'S. Listesi'!F31)</f>
        <v xml:space="preserve"> </v>
      </c>
      <c r="C34" s="238" t="str">
        <f>IF('S. Listesi'!G31=0," ",'S. Listesi'!G31)</f>
        <v xml:space="preserve"> </v>
      </c>
      <c r="D34" s="238"/>
      <c r="E34" s="238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8" t="str">
        <f t="shared" si="0"/>
        <v xml:space="preserve"> </v>
      </c>
      <c r="AU34" s="18"/>
    </row>
    <row r="35" spans="1:47" ht="12" customHeight="1" x14ac:dyDescent="0.2">
      <c r="A35" s="33">
        <f>'S. Listesi'!E32</f>
        <v>29</v>
      </c>
      <c r="B35" s="34" t="str">
        <f>IF('S. Listesi'!F32=0," ",'S. Listesi'!F32)</f>
        <v xml:space="preserve"> </v>
      </c>
      <c r="C35" s="238" t="str">
        <f>IF('S. Listesi'!G32=0," ",'S. Listesi'!G32)</f>
        <v xml:space="preserve"> </v>
      </c>
      <c r="D35" s="238"/>
      <c r="E35" s="238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8" t="str">
        <f t="shared" si="0"/>
        <v xml:space="preserve"> </v>
      </c>
      <c r="AU35" s="18"/>
    </row>
    <row r="36" spans="1:47" ht="12" customHeight="1" x14ac:dyDescent="0.2">
      <c r="A36" s="33">
        <f>'S. Listesi'!E33</f>
        <v>30</v>
      </c>
      <c r="B36" s="34" t="str">
        <f>IF('S. Listesi'!F33=0," ",'S. Listesi'!F33)</f>
        <v xml:space="preserve"> </v>
      </c>
      <c r="C36" s="238" t="str">
        <f>IF('S. Listesi'!G33=0," ",'S. Listesi'!G33)</f>
        <v xml:space="preserve"> </v>
      </c>
      <c r="D36" s="238"/>
      <c r="E36" s="238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8" t="str">
        <f t="shared" si="0"/>
        <v xml:space="preserve"> </v>
      </c>
      <c r="AU36" s="18"/>
    </row>
    <row r="37" spans="1:47" ht="12" customHeight="1" x14ac:dyDescent="0.2">
      <c r="A37" s="33">
        <f>'S. Listesi'!E34</f>
        <v>31</v>
      </c>
      <c r="B37" s="34" t="str">
        <f>IF('S. Listesi'!F34=0," ",'S. Listesi'!F34)</f>
        <v xml:space="preserve"> </v>
      </c>
      <c r="C37" s="238" t="str">
        <f>IF('S. Listesi'!G34=0," ",'S. Listesi'!G34)</f>
        <v xml:space="preserve"> </v>
      </c>
      <c r="D37" s="238"/>
      <c r="E37" s="238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8" t="str">
        <f t="shared" si="0"/>
        <v xml:space="preserve"> </v>
      </c>
      <c r="AU37" s="18"/>
    </row>
    <row r="38" spans="1:47" ht="12" customHeight="1" x14ac:dyDescent="0.2">
      <c r="A38" s="33">
        <f>'S. Listesi'!E35</f>
        <v>32</v>
      </c>
      <c r="B38" s="34" t="str">
        <f>IF('S. Listesi'!F35=0," ",'S. Listesi'!F35)</f>
        <v xml:space="preserve"> </v>
      </c>
      <c r="C38" s="238" t="str">
        <f>IF('S. Listesi'!G35=0," ",'S. Listesi'!G35)</f>
        <v xml:space="preserve"> </v>
      </c>
      <c r="D38" s="238"/>
      <c r="E38" s="238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8" t="str">
        <f t="shared" si="0"/>
        <v xml:space="preserve"> </v>
      </c>
      <c r="AU38" s="18"/>
    </row>
    <row r="39" spans="1:47" ht="12" customHeight="1" x14ac:dyDescent="0.2">
      <c r="A39" s="33">
        <f>'S. Listesi'!E36</f>
        <v>33</v>
      </c>
      <c r="B39" s="34" t="str">
        <f>IF('S. Listesi'!F36=0," ",'S. Listesi'!F36)</f>
        <v xml:space="preserve"> </v>
      </c>
      <c r="C39" s="238" t="str">
        <f>IF('S. Listesi'!G36=0," ",'S. Listesi'!G36)</f>
        <v xml:space="preserve"> </v>
      </c>
      <c r="D39" s="238"/>
      <c r="E39" s="238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8" t="str">
        <f t="shared" si="0"/>
        <v xml:space="preserve"> </v>
      </c>
      <c r="AU39" s="18"/>
    </row>
    <row r="40" spans="1:47" ht="12" customHeight="1" x14ac:dyDescent="0.2">
      <c r="A40" s="33">
        <f>'S. Listesi'!E37</f>
        <v>34</v>
      </c>
      <c r="B40" s="34" t="str">
        <f>IF('S. Listesi'!F37=0," ",'S. Listesi'!F37)</f>
        <v xml:space="preserve"> </v>
      </c>
      <c r="C40" s="238" t="str">
        <f>IF('S. Listesi'!G37=0," ",'S. Listesi'!G37)</f>
        <v xml:space="preserve"> </v>
      </c>
      <c r="D40" s="238"/>
      <c r="E40" s="238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8" t="str">
        <f t="shared" si="0"/>
        <v xml:space="preserve"> </v>
      </c>
      <c r="AU40" s="18"/>
    </row>
    <row r="41" spans="1:47" ht="12" customHeight="1" x14ac:dyDescent="0.2">
      <c r="A41" s="33">
        <f>'S. Listesi'!E38</f>
        <v>35</v>
      </c>
      <c r="B41" s="34" t="str">
        <f>IF('S. Listesi'!F38=0," ",'S. Listesi'!F38)</f>
        <v xml:space="preserve"> </v>
      </c>
      <c r="C41" s="238" t="str">
        <f>IF('S. Listesi'!G38=0," ",'S. Listesi'!G38)</f>
        <v xml:space="preserve"> </v>
      </c>
      <c r="D41" s="238"/>
      <c r="E41" s="238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8" t="str">
        <f t="shared" si="0"/>
        <v xml:space="preserve"> </v>
      </c>
      <c r="AU41" s="18"/>
    </row>
    <row r="42" spans="1:47" ht="12" customHeight="1" x14ac:dyDescent="0.2">
      <c r="A42" s="33">
        <f>'S. Listesi'!E39</f>
        <v>36</v>
      </c>
      <c r="B42" s="34" t="str">
        <f>IF('S. Listesi'!F39=0," ",'S. Listesi'!F39)</f>
        <v xml:space="preserve"> </v>
      </c>
      <c r="C42" s="238" t="str">
        <f>IF('S. Listesi'!G39=0," ",'S. Listesi'!G39)</f>
        <v xml:space="preserve"> </v>
      </c>
      <c r="D42" s="238"/>
      <c r="E42" s="238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8" t="str">
        <f t="shared" si="0"/>
        <v xml:space="preserve"> </v>
      </c>
      <c r="AU42" s="18"/>
    </row>
    <row r="43" spans="1:47" ht="12" customHeight="1" x14ac:dyDescent="0.2">
      <c r="A43" s="33">
        <f>'S. Listesi'!E40</f>
        <v>37</v>
      </c>
      <c r="B43" s="34" t="str">
        <f>IF('S. Listesi'!F40=0," ",'S. Listesi'!F40)</f>
        <v xml:space="preserve"> </v>
      </c>
      <c r="C43" s="238" t="str">
        <f>IF('S. Listesi'!G40=0," ",'S. Listesi'!G40)</f>
        <v xml:space="preserve"> </v>
      </c>
      <c r="D43" s="238"/>
      <c r="E43" s="238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8" t="str">
        <f t="shared" si="0"/>
        <v xml:space="preserve"> </v>
      </c>
      <c r="AU43" s="18"/>
    </row>
    <row r="44" spans="1:47" ht="12" customHeight="1" x14ac:dyDescent="0.2">
      <c r="A44" s="33">
        <f>'S. Listesi'!E41</f>
        <v>38</v>
      </c>
      <c r="B44" s="34" t="str">
        <f>IF('S. Listesi'!F41=0," ",'S. Listesi'!F41)</f>
        <v xml:space="preserve"> </v>
      </c>
      <c r="C44" s="238" t="str">
        <f>IF('S. Listesi'!G41=0," ",'S. Listesi'!G41)</f>
        <v xml:space="preserve"> </v>
      </c>
      <c r="D44" s="238"/>
      <c r="E44" s="238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8" t="str">
        <f t="shared" si="0"/>
        <v xml:space="preserve"> </v>
      </c>
      <c r="AU44" s="18"/>
    </row>
    <row r="45" spans="1:47" ht="12" customHeight="1" x14ac:dyDescent="0.2">
      <c r="A45" s="33">
        <f>'S. Listesi'!E42</f>
        <v>39</v>
      </c>
      <c r="B45" s="34" t="str">
        <f>IF('S. Listesi'!F42=0," ",'S. Listesi'!F42)</f>
        <v xml:space="preserve"> </v>
      </c>
      <c r="C45" s="238" t="str">
        <f>IF('S. Listesi'!G42=0," ",'S. Listesi'!G42)</f>
        <v xml:space="preserve"> </v>
      </c>
      <c r="D45" s="238"/>
      <c r="E45" s="238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8" t="str">
        <f t="shared" si="0"/>
        <v xml:space="preserve"> </v>
      </c>
      <c r="AU45" s="18"/>
    </row>
    <row r="46" spans="1:47" ht="12" customHeight="1" x14ac:dyDescent="0.2">
      <c r="A46" s="33">
        <f>'S. Listesi'!E43</f>
        <v>40</v>
      </c>
      <c r="B46" s="34" t="str">
        <f>IF('S. Listesi'!F43=0," ",'S. Listesi'!F43)</f>
        <v xml:space="preserve"> </v>
      </c>
      <c r="C46" s="238" t="str">
        <f>IF('S. Listesi'!G43=0," ",'S. Listesi'!G43)</f>
        <v xml:space="preserve"> </v>
      </c>
      <c r="D46" s="238"/>
      <c r="E46" s="238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8" t="str">
        <f t="shared" si="0"/>
        <v xml:space="preserve"> </v>
      </c>
      <c r="AU46" s="18"/>
    </row>
    <row r="47" spans="1:47" ht="12" customHeight="1" x14ac:dyDescent="0.2">
      <c r="A47" s="33">
        <f>'S. Listesi'!E44</f>
        <v>41</v>
      </c>
      <c r="B47" s="34" t="str">
        <f>IF('S. Listesi'!F44=0," ",'S. Listesi'!F44)</f>
        <v xml:space="preserve"> </v>
      </c>
      <c r="C47" s="238" t="str">
        <f>IF('S. Listesi'!G44=0," ",'S. Listesi'!G44)</f>
        <v xml:space="preserve"> </v>
      </c>
      <c r="D47" s="238"/>
      <c r="E47" s="238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8" t="str">
        <f t="shared" si="0"/>
        <v xml:space="preserve"> </v>
      </c>
      <c r="AU47" s="18" t="str">
        <f t="shared" si="1"/>
        <v xml:space="preserve"> </v>
      </c>
    </row>
    <row r="48" spans="1:47" ht="12" customHeight="1" x14ac:dyDescent="0.2">
      <c r="A48" s="33">
        <f>'S. Listesi'!E45</f>
        <v>42</v>
      </c>
      <c r="B48" s="34" t="str">
        <f>IF('S. Listesi'!F45=0," ",'S. Listesi'!F45)</f>
        <v xml:space="preserve"> </v>
      </c>
      <c r="C48" s="238" t="str">
        <f>IF('S. Listesi'!G45=0," ",'S. Listesi'!G45)</f>
        <v xml:space="preserve"> </v>
      </c>
      <c r="D48" s="238"/>
      <c r="E48" s="238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8" t="str">
        <f t="shared" si="0"/>
        <v xml:space="preserve"> </v>
      </c>
      <c r="AU48" s="18" t="str">
        <f t="shared" si="1"/>
        <v xml:space="preserve"> </v>
      </c>
    </row>
    <row r="49" spans="1:47" ht="12" customHeight="1" x14ac:dyDescent="0.2">
      <c r="A49" s="33">
        <f>'S. Listesi'!E46</f>
        <v>43</v>
      </c>
      <c r="B49" s="34" t="str">
        <f>IF('S. Listesi'!F46=0," ",'S. Listesi'!F46)</f>
        <v xml:space="preserve"> </v>
      </c>
      <c r="C49" s="238" t="str">
        <f>IF('S. Listesi'!G46=0," ",'S. Listesi'!G46)</f>
        <v xml:space="preserve"> </v>
      </c>
      <c r="D49" s="238"/>
      <c r="E49" s="238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8" t="str">
        <f t="shared" si="0"/>
        <v xml:space="preserve"> </v>
      </c>
      <c r="AU49" s="18" t="str">
        <f t="shared" si="1"/>
        <v xml:space="preserve"> </v>
      </c>
    </row>
    <row r="50" spans="1:47" ht="12" customHeight="1" x14ac:dyDescent="0.2">
      <c r="A50" s="33">
        <f>'S. Listesi'!E47</f>
        <v>44</v>
      </c>
      <c r="B50" s="34" t="str">
        <f>IF('S. Listesi'!F47=0," ",'S. Listesi'!F47)</f>
        <v xml:space="preserve"> </v>
      </c>
      <c r="C50" s="238" t="str">
        <f>IF('S. Listesi'!G47=0," ",'S. Listesi'!G47)</f>
        <v xml:space="preserve"> </v>
      </c>
      <c r="D50" s="238"/>
      <c r="E50" s="238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8" t="str">
        <f t="shared" si="0"/>
        <v xml:space="preserve"> </v>
      </c>
      <c r="AU50" s="18" t="str">
        <f t="shared" si="1"/>
        <v xml:space="preserve"> </v>
      </c>
    </row>
    <row r="51" spans="1:47" ht="12" customHeight="1" x14ac:dyDescent="0.2">
      <c r="A51" s="33">
        <f>'S. Listesi'!E48</f>
        <v>45</v>
      </c>
      <c r="B51" s="34" t="str">
        <f>IF('S. Listesi'!F48=0," ",'S. Listesi'!F48)</f>
        <v xml:space="preserve"> </v>
      </c>
      <c r="C51" s="238" t="str">
        <f>IF('S. Listesi'!G48=0," ",'S. Listesi'!G48)</f>
        <v xml:space="preserve"> </v>
      </c>
      <c r="D51" s="238"/>
      <c r="E51" s="238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8" t="str">
        <f t="shared" si="0"/>
        <v xml:space="preserve"> </v>
      </c>
      <c r="AU51" s="18" t="str">
        <f t="shared" si="1"/>
        <v xml:space="preserve"> </v>
      </c>
    </row>
    <row r="52" spans="1:47" ht="12" customHeight="1" x14ac:dyDescent="0.2">
      <c r="A52" s="33">
        <f>'S. Listesi'!E49</f>
        <v>46</v>
      </c>
      <c r="B52" s="34" t="str">
        <f>IF('S. Listesi'!F49=0," ",'S. Listesi'!F49)</f>
        <v xml:space="preserve"> </v>
      </c>
      <c r="C52" s="238" t="str">
        <f>IF('S. Listesi'!G49=0," ",'S. Listesi'!G49)</f>
        <v xml:space="preserve"> </v>
      </c>
      <c r="D52" s="238"/>
      <c r="E52" s="238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8" t="str">
        <f t="shared" si="0"/>
        <v xml:space="preserve"> </v>
      </c>
      <c r="AU52" s="18" t="str">
        <f t="shared" si="1"/>
        <v xml:space="preserve"> </v>
      </c>
    </row>
    <row r="53" spans="1:47" ht="12" customHeight="1" x14ac:dyDescent="0.2">
      <c r="A53" s="33">
        <f>'S. Listesi'!E50</f>
        <v>47</v>
      </c>
      <c r="B53" s="34" t="str">
        <f>IF('S. Listesi'!F50=0," ",'S. Listesi'!F50)</f>
        <v xml:space="preserve"> </v>
      </c>
      <c r="C53" s="238" t="str">
        <f>IF('S. Listesi'!G50=0," ",'S. Listesi'!G50)</f>
        <v xml:space="preserve"> </v>
      </c>
      <c r="D53" s="238"/>
      <c r="E53" s="238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8" t="str">
        <f t="shared" si="0"/>
        <v xml:space="preserve"> </v>
      </c>
      <c r="AU53" s="18" t="str">
        <f t="shared" si="1"/>
        <v xml:space="preserve"> </v>
      </c>
    </row>
    <row r="54" spans="1:47" ht="12" customHeight="1" x14ac:dyDescent="0.2">
      <c r="A54" s="33">
        <f>'S. Listesi'!E51</f>
        <v>48</v>
      </c>
      <c r="B54" s="34" t="str">
        <f>IF('S. Listesi'!F51=0," ",'S. Listesi'!F51)</f>
        <v xml:space="preserve"> </v>
      </c>
      <c r="C54" s="238" t="str">
        <f>IF('S. Listesi'!G51=0," ",'S. Listesi'!G51)</f>
        <v xml:space="preserve"> </v>
      </c>
      <c r="D54" s="238"/>
      <c r="E54" s="238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8" t="str">
        <f t="shared" si="0"/>
        <v xml:space="preserve"> </v>
      </c>
      <c r="AU54" s="18" t="str">
        <f t="shared" si="1"/>
        <v xml:space="preserve"> </v>
      </c>
    </row>
    <row r="55" spans="1:47" ht="12" customHeight="1" x14ac:dyDescent="0.2">
      <c r="A55" s="33">
        <f>'S. Listesi'!E52</f>
        <v>49</v>
      </c>
      <c r="B55" s="34" t="str">
        <f>IF('S. Listesi'!F52=0," ",'S. Listesi'!F52)</f>
        <v xml:space="preserve"> </v>
      </c>
      <c r="C55" s="238" t="str">
        <f>IF('S. Listesi'!G52=0," ",'S. Listesi'!G52)</f>
        <v xml:space="preserve"> </v>
      </c>
      <c r="D55" s="238"/>
      <c r="E55" s="238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8" t="str">
        <f t="shared" si="0"/>
        <v xml:space="preserve"> </v>
      </c>
      <c r="AU55" s="18" t="str">
        <f t="shared" si="1"/>
        <v xml:space="preserve"> </v>
      </c>
    </row>
    <row r="56" spans="1:47" ht="12" customHeight="1" x14ac:dyDescent="0.2">
      <c r="A56" s="33">
        <f>'S. Listesi'!E53</f>
        <v>50</v>
      </c>
      <c r="B56" s="34" t="str">
        <f>IF('S. Listesi'!F53=0," ",'S. Listesi'!F53)</f>
        <v xml:space="preserve"> </v>
      </c>
      <c r="C56" s="238" t="str">
        <f>IF('S. Listesi'!G53=0," ",'S. Listesi'!G53)</f>
        <v xml:space="preserve"> </v>
      </c>
      <c r="D56" s="238"/>
      <c r="E56" s="238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8" t="str">
        <f t="shared" si="0"/>
        <v xml:space="preserve"> </v>
      </c>
      <c r="AU56" s="18" t="str">
        <f t="shared" si="1"/>
        <v xml:space="preserve"> </v>
      </c>
    </row>
    <row r="57" spans="1:47" ht="12" customHeight="1" x14ac:dyDescent="0.2">
      <c r="A57" s="33">
        <f>'S. Listesi'!E54</f>
        <v>51</v>
      </c>
      <c r="B57" s="34" t="str">
        <f>IF('S. Listesi'!F54=0," ",'S. Listesi'!F54)</f>
        <v xml:space="preserve"> </v>
      </c>
      <c r="C57" s="238" t="str">
        <f>IF('S. Listesi'!G54=0," ",'S. Listesi'!G54)</f>
        <v xml:space="preserve"> </v>
      </c>
      <c r="D57" s="238"/>
      <c r="E57" s="238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8" t="str">
        <f t="shared" si="0"/>
        <v xml:space="preserve"> </v>
      </c>
      <c r="AU57" s="18" t="str">
        <f t="shared" si="1"/>
        <v xml:space="preserve"> </v>
      </c>
    </row>
    <row r="58" spans="1:47" ht="12" customHeight="1" x14ac:dyDescent="0.2">
      <c r="A58" s="33">
        <f>'S. Listesi'!E55</f>
        <v>52</v>
      </c>
      <c r="B58" s="34" t="str">
        <f>IF('S. Listesi'!F55=0," ",'S. Listesi'!F55)</f>
        <v xml:space="preserve"> </v>
      </c>
      <c r="C58" s="238" t="str">
        <f>IF('S. Listesi'!G55=0," ",'S. Listesi'!G55)</f>
        <v xml:space="preserve"> </v>
      </c>
      <c r="D58" s="238"/>
      <c r="E58" s="238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8" t="str">
        <f t="shared" si="0"/>
        <v xml:space="preserve"> </v>
      </c>
      <c r="AU58" s="18" t="str">
        <f t="shared" si="1"/>
        <v xml:space="preserve"> </v>
      </c>
    </row>
    <row r="59" spans="1:47" ht="12" customHeight="1" x14ac:dyDescent="0.2">
      <c r="A59" s="33">
        <f>'S. Listesi'!E56</f>
        <v>53</v>
      </c>
      <c r="B59" s="34" t="str">
        <f>IF('S. Listesi'!F56=0," ",'S. Listesi'!F56)</f>
        <v xml:space="preserve"> </v>
      </c>
      <c r="C59" s="238" t="str">
        <f>IF('S. Listesi'!G56=0," ",'S. Listesi'!G56)</f>
        <v xml:space="preserve"> </v>
      </c>
      <c r="D59" s="238"/>
      <c r="E59" s="238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8" t="str">
        <f t="shared" si="0"/>
        <v xml:space="preserve"> </v>
      </c>
      <c r="AU59" s="18" t="str">
        <f t="shared" si="1"/>
        <v xml:space="preserve"> </v>
      </c>
    </row>
    <row r="60" spans="1:47" ht="12" customHeight="1" x14ac:dyDescent="0.2">
      <c r="A60" s="33">
        <f>'S. Listesi'!E57</f>
        <v>54</v>
      </c>
      <c r="B60" s="34" t="str">
        <f>IF('S. Listesi'!F57=0," ",'S. Listesi'!F57)</f>
        <v xml:space="preserve"> </v>
      </c>
      <c r="C60" s="238" t="str">
        <f>IF('S. Listesi'!G57=0," ",'S. Listesi'!G57)</f>
        <v xml:space="preserve"> </v>
      </c>
      <c r="D60" s="238"/>
      <c r="E60" s="238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8" t="str">
        <f t="shared" si="0"/>
        <v xml:space="preserve"> </v>
      </c>
      <c r="AU60" s="18" t="str">
        <f t="shared" si="1"/>
        <v xml:space="preserve"> </v>
      </c>
    </row>
    <row r="61" spans="1:47" ht="12" customHeight="1" x14ac:dyDescent="0.2">
      <c r="A61" s="33">
        <f>'S. Listesi'!E58</f>
        <v>55</v>
      </c>
      <c r="B61" s="34" t="str">
        <f>IF('S. Listesi'!F58=0," ",'S. Listesi'!F58)</f>
        <v xml:space="preserve"> </v>
      </c>
      <c r="C61" s="238" t="str">
        <f>IF('S. Listesi'!G58=0," ",'S. Listesi'!G58)</f>
        <v xml:space="preserve"> </v>
      </c>
      <c r="D61" s="238"/>
      <c r="E61" s="238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8" t="str">
        <f t="shared" si="0"/>
        <v xml:space="preserve"> </v>
      </c>
      <c r="AU61" s="18" t="str">
        <f t="shared" si="1"/>
        <v xml:space="preserve"> </v>
      </c>
    </row>
    <row r="62" spans="1:47" ht="12" customHeight="1" x14ac:dyDescent="0.2">
      <c r="A62" s="33">
        <f>'S. Listesi'!E59</f>
        <v>56</v>
      </c>
      <c r="B62" s="34" t="str">
        <f>IF('S. Listesi'!F59=0," ",'S. Listesi'!F59)</f>
        <v xml:space="preserve"> </v>
      </c>
      <c r="C62" s="238" t="str">
        <f>IF('S. Listesi'!G59=0," ",'S. Listesi'!G59)</f>
        <v xml:space="preserve"> </v>
      </c>
      <c r="D62" s="238"/>
      <c r="E62" s="238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8" t="str">
        <f t="shared" si="0"/>
        <v xml:space="preserve"> </v>
      </c>
      <c r="AU62" s="18" t="str">
        <f t="shared" si="1"/>
        <v xml:space="preserve"> </v>
      </c>
    </row>
    <row r="63" spans="1:47" ht="12" customHeight="1" x14ac:dyDescent="0.2">
      <c r="A63" s="33">
        <f>'S. Listesi'!E60</f>
        <v>57</v>
      </c>
      <c r="B63" s="34" t="str">
        <f>IF('S. Listesi'!F60=0," ",'S. Listesi'!F60)</f>
        <v xml:space="preserve"> </v>
      </c>
      <c r="C63" s="238" t="str">
        <f>IF('S. Listesi'!G60=0," ",'S. Listesi'!G60)</f>
        <v xml:space="preserve"> </v>
      </c>
      <c r="D63" s="238"/>
      <c r="E63" s="238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8" t="str">
        <f t="shared" si="0"/>
        <v xml:space="preserve"> </v>
      </c>
      <c r="AU63" s="18" t="str">
        <f t="shared" si="1"/>
        <v xml:space="preserve"> </v>
      </c>
    </row>
    <row r="64" spans="1:47" ht="12" customHeight="1" x14ac:dyDescent="0.2">
      <c r="A64" s="33">
        <f>'S. Listesi'!E61</f>
        <v>58</v>
      </c>
      <c r="B64" s="34" t="str">
        <f>IF('S. Listesi'!F61=0," ",'S. Listesi'!F61)</f>
        <v xml:space="preserve"> </v>
      </c>
      <c r="C64" s="238" t="str">
        <f>IF('S. Listesi'!G61=0," ",'S. Listesi'!G61)</f>
        <v xml:space="preserve"> </v>
      </c>
      <c r="D64" s="238"/>
      <c r="E64" s="238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8" t="str">
        <f t="shared" si="0"/>
        <v xml:space="preserve"> </v>
      </c>
      <c r="AU64" s="18" t="str">
        <f t="shared" si="1"/>
        <v xml:space="preserve"> </v>
      </c>
    </row>
    <row r="65" spans="1:47" ht="12" customHeight="1" x14ac:dyDescent="0.2">
      <c r="A65" s="33">
        <f>'S. Listesi'!E62</f>
        <v>59</v>
      </c>
      <c r="B65" s="34" t="str">
        <f>IF('S. Listesi'!F62=0," ",'S. Listesi'!F62)</f>
        <v xml:space="preserve"> </v>
      </c>
      <c r="C65" s="238" t="str">
        <f>IF('S. Listesi'!G62=0," ",'S. Listesi'!G62)</f>
        <v xml:space="preserve"> </v>
      </c>
      <c r="D65" s="238"/>
      <c r="E65" s="238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8" t="str">
        <f t="shared" si="0"/>
        <v xml:space="preserve"> </v>
      </c>
      <c r="AU65" s="18"/>
    </row>
    <row r="66" spans="1:47" ht="12" customHeight="1" x14ac:dyDescent="0.2">
      <c r="A66" s="33">
        <f>'S. Listesi'!E63</f>
        <v>60</v>
      </c>
      <c r="B66" s="34" t="str">
        <f>IF('S. Listesi'!F63=0," ",'S. Listesi'!F63)</f>
        <v xml:space="preserve"> </v>
      </c>
      <c r="C66" s="238" t="str">
        <f>IF('S. Listesi'!G63=0," ",'S. Listesi'!G63)</f>
        <v xml:space="preserve"> </v>
      </c>
      <c r="D66" s="238"/>
      <c r="E66" s="238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8" t="str">
        <f t="shared" si="0"/>
        <v xml:space="preserve"> </v>
      </c>
      <c r="AU66" s="18"/>
    </row>
    <row r="67" spans="1:47" ht="12" customHeight="1" x14ac:dyDescent="0.2">
      <c r="A67" s="33">
        <f>'S. Listesi'!E64</f>
        <v>61</v>
      </c>
      <c r="B67" s="34" t="str">
        <f>IF('S. Listesi'!F64=0," ",'S. Listesi'!F64)</f>
        <v xml:space="preserve"> </v>
      </c>
      <c r="C67" s="238" t="str">
        <f>IF('S. Listesi'!G64=0," ",'S. Listesi'!G64)</f>
        <v xml:space="preserve"> </v>
      </c>
      <c r="D67" s="238"/>
      <c r="E67" s="238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8" t="str">
        <f t="shared" si="0"/>
        <v xml:space="preserve"> </v>
      </c>
      <c r="AU67" s="18"/>
    </row>
    <row r="68" spans="1:47" ht="12" customHeight="1" x14ac:dyDescent="0.2">
      <c r="A68" s="33">
        <f>'S. Listesi'!E65</f>
        <v>62</v>
      </c>
      <c r="B68" s="34" t="str">
        <f>IF('S. Listesi'!F65=0," ",'S. Listesi'!F65)</f>
        <v xml:space="preserve"> </v>
      </c>
      <c r="C68" s="238" t="str">
        <f>IF('S. Listesi'!G65=0," ",'S. Listesi'!G65)</f>
        <v xml:space="preserve"> </v>
      </c>
      <c r="D68" s="238"/>
      <c r="E68" s="238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8" t="str">
        <f t="shared" si="0"/>
        <v xml:space="preserve"> </v>
      </c>
      <c r="AU68" s="18"/>
    </row>
    <row r="69" spans="1:47" ht="12" customHeight="1" x14ac:dyDescent="0.2">
      <c r="A69" s="33">
        <f>'S. Listesi'!E66</f>
        <v>63</v>
      </c>
      <c r="B69" s="34" t="str">
        <f>IF('S. Listesi'!F66=0," ",'S. Listesi'!F66)</f>
        <v xml:space="preserve"> </v>
      </c>
      <c r="C69" s="238" t="str">
        <f>IF('S. Listesi'!G66=0," ",'S. Listesi'!G66)</f>
        <v xml:space="preserve"> </v>
      </c>
      <c r="D69" s="238"/>
      <c r="E69" s="238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8" t="str">
        <f t="shared" si="0"/>
        <v xml:space="preserve"> </v>
      </c>
      <c r="AU69" s="18" t="str">
        <f t="shared" si="1"/>
        <v xml:space="preserve"> </v>
      </c>
    </row>
    <row r="70" spans="1:47" ht="12" customHeight="1" x14ac:dyDescent="0.2">
      <c r="A70" s="33">
        <f>'S. Listesi'!E67</f>
        <v>64</v>
      </c>
      <c r="B70" s="34" t="str">
        <f>IF('S. Listesi'!F67=0," ",'S. Listesi'!F67)</f>
        <v xml:space="preserve"> </v>
      </c>
      <c r="C70" s="238" t="str">
        <f>IF('S. Listesi'!G67=0," ",'S. Listesi'!G67)</f>
        <v xml:space="preserve"> </v>
      </c>
      <c r="D70" s="238"/>
      <c r="E70" s="238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8" t="str">
        <f t="shared" si="0"/>
        <v xml:space="preserve"> </v>
      </c>
      <c r="AU70" s="18" t="str">
        <f t="shared" si="1"/>
        <v xml:space="preserve"> </v>
      </c>
    </row>
    <row r="71" spans="1:47" ht="12" customHeight="1" x14ac:dyDescent="0.2">
      <c r="A71" s="33">
        <f>'S. Listesi'!E68</f>
        <v>65</v>
      </c>
      <c r="B71" s="34" t="str">
        <f>IF('S. Listesi'!F68=0," ",'S. Listesi'!F68)</f>
        <v xml:space="preserve"> </v>
      </c>
      <c r="C71" s="238" t="str">
        <f>IF('S. Listesi'!G68=0," ",'S. Listesi'!G68)</f>
        <v xml:space="preserve"> </v>
      </c>
      <c r="D71" s="238"/>
      <c r="E71" s="238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8" t="str">
        <f t="shared" si="0"/>
        <v xml:space="preserve"> </v>
      </c>
      <c r="AU71" s="18" t="str">
        <f t="shared" si="1"/>
        <v xml:space="preserve"> </v>
      </c>
    </row>
    <row r="72" spans="1:47" x14ac:dyDescent="0.2">
      <c r="A72" s="33">
        <f>'S. Listesi'!E69</f>
        <v>66</v>
      </c>
      <c r="B72" s="34" t="str">
        <f>IF('S. Listesi'!F69=0," ",'S. Listesi'!F69)</f>
        <v xml:space="preserve"> </v>
      </c>
      <c r="C72" s="238" t="str">
        <f>IF('S. Listesi'!G69=0," ",'S. Listesi'!G69)</f>
        <v xml:space="preserve"> </v>
      </c>
      <c r="D72" s="238"/>
      <c r="E72" s="238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8" t="str">
        <f t="shared" ref="AT72" si="2">IF(COUNTBLANK(F72:AS72)=COLUMNS(F72:AS72)," ",IF(SUM(F72:AS72)=0,0,SUM(F72:AS72)))</f>
        <v xml:space="preserve"> </v>
      </c>
      <c r="AU72" s="18" t="str">
        <f t="shared" si="1"/>
        <v xml:space="preserve"> </v>
      </c>
    </row>
    <row r="73" spans="1:47" ht="39.75" customHeight="1" x14ac:dyDescent="0.2">
      <c r="A73" s="259" t="s">
        <v>17</v>
      </c>
      <c r="B73" s="260"/>
      <c r="C73" s="260"/>
      <c r="D73" s="260"/>
      <c r="E73" s="261"/>
      <c r="F73" s="16" t="str">
        <f>F6</f>
        <v xml:space="preserve"> </v>
      </c>
      <c r="G73" s="16" t="str">
        <f t="shared" ref="G73:AS73" si="3">G6</f>
        <v xml:space="preserve"> </v>
      </c>
      <c r="H73" s="16" t="str">
        <f t="shared" si="3"/>
        <v xml:space="preserve"> </v>
      </c>
      <c r="I73" s="16" t="str">
        <f t="shared" si="3"/>
        <v xml:space="preserve"> </v>
      </c>
      <c r="J73" s="16" t="str">
        <f t="shared" si="3"/>
        <v xml:space="preserve"> </v>
      </c>
      <c r="K73" s="16" t="str">
        <f t="shared" si="3"/>
        <v xml:space="preserve"> </v>
      </c>
      <c r="L73" s="16" t="str">
        <f t="shared" si="3"/>
        <v xml:space="preserve"> </v>
      </c>
      <c r="M73" s="16" t="str">
        <f t="shared" si="3"/>
        <v xml:space="preserve"> </v>
      </c>
      <c r="N73" s="16" t="str">
        <f t="shared" si="3"/>
        <v xml:space="preserve"> </v>
      </c>
      <c r="O73" s="16" t="str">
        <f t="shared" si="3"/>
        <v xml:space="preserve"> </v>
      </c>
      <c r="P73" s="16" t="str">
        <f t="shared" si="3"/>
        <v xml:space="preserve"> </v>
      </c>
      <c r="Q73" s="16" t="str">
        <f t="shared" si="3"/>
        <v xml:space="preserve"> </v>
      </c>
      <c r="R73" s="16" t="str">
        <f t="shared" si="3"/>
        <v xml:space="preserve"> </v>
      </c>
      <c r="S73" s="16" t="str">
        <f t="shared" si="3"/>
        <v xml:space="preserve"> </v>
      </c>
      <c r="T73" s="16" t="str">
        <f t="shared" si="3"/>
        <v xml:space="preserve"> </v>
      </c>
      <c r="U73" s="16" t="str">
        <f t="shared" si="3"/>
        <v xml:space="preserve"> </v>
      </c>
      <c r="V73" s="16" t="str">
        <f t="shared" si="3"/>
        <v xml:space="preserve"> </v>
      </c>
      <c r="W73" s="16" t="str">
        <f t="shared" si="3"/>
        <v xml:space="preserve"> </v>
      </c>
      <c r="X73" s="16" t="str">
        <f t="shared" si="3"/>
        <v xml:space="preserve"> </v>
      </c>
      <c r="Y73" s="16" t="str">
        <f t="shared" si="3"/>
        <v xml:space="preserve"> </v>
      </c>
      <c r="Z73" s="16" t="str">
        <f t="shared" si="3"/>
        <v xml:space="preserve"> </v>
      </c>
      <c r="AA73" s="16" t="str">
        <f t="shared" si="3"/>
        <v xml:space="preserve"> </v>
      </c>
      <c r="AB73" s="16" t="str">
        <f t="shared" si="3"/>
        <v xml:space="preserve"> </v>
      </c>
      <c r="AC73" s="16" t="str">
        <f t="shared" si="3"/>
        <v xml:space="preserve"> </v>
      </c>
      <c r="AD73" s="16" t="str">
        <f t="shared" si="3"/>
        <v xml:space="preserve"> </v>
      </c>
      <c r="AE73" s="16" t="str">
        <f t="shared" si="3"/>
        <v xml:space="preserve"> </v>
      </c>
      <c r="AF73" s="16" t="str">
        <f t="shared" si="3"/>
        <v xml:space="preserve"> </v>
      </c>
      <c r="AG73" s="16" t="str">
        <f t="shared" si="3"/>
        <v xml:space="preserve"> </v>
      </c>
      <c r="AH73" s="16" t="str">
        <f t="shared" si="3"/>
        <v xml:space="preserve"> </v>
      </c>
      <c r="AI73" s="16" t="str">
        <f t="shared" si="3"/>
        <v xml:space="preserve"> </v>
      </c>
      <c r="AJ73" s="16" t="str">
        <f t="shared" si="3"/>
        <v xml:space="preserve"> </v>
      </c>
      <c r="AK73" s="16" t="str">
        <f t="shared" si="3"/>
        <v xml:space="preserve"> </v>
      </c>
      <c r="AL73" s="16" t="str">
        <f t="shared" si="3"/>
        <v xml:space="preserve"> </v>
      </c>
      <c r="AM73" s="16" t="str">
        <f t="shared" si="3"/>
        <v xml:space="preserve"> </v>
      </c>
      <c r="AN73" s="16" t="str">
        <f t="shared" si="3"/>
        <v xml:space="preserve"> </v>
      </c>
      <c r="AO73" s="16" t="str">
        <f t="shared" si="3"/>
        <v xml:space="preserve"> </v>
      </c>
      <c r="AP73" s="16" t="str">
        <f t="shared" si="3"/>
        <v xml:space="preserve"> </v>
      </c>
      <c r="AQ73" s="16" t="str">
        <f t="shared" si="3"/>
        <v xml:space="preserve"> </v>
      </c>
      <c r="AR73" s="16" t="str">
        <f t="shared" si="3"/>
        <v xml:space="preserve"> </v>
      </c>
      <c r="AS73" s="16" t="str">
        <f t="shared" si="3"/>
        <v xml:space="preserve"> </v>
      </c>
      <c r="AT73" s="13"/>
      <c r="AU73" s="13"/>
    </row>
    <row r="74" spans="1:47" ht="19.5" customHeight="1" x14ac:dyDescent="0.2">
      <c r="A74" s="313" t="s">
        <v>23</v>
      </c>
      <c r="B74" s="314"/>
      <c r="C74" s="314"/>
      <c r="D74" s="314"/>
      <c r="E74" s="315"/>
      <c r="F74" s="186" t="str">
        <f t="shared" ref="F74:AS74" si="4">IF(COUNTBLANK(F7:F72)=ROWS(F7:F72)," ",SUM(F7:F72))</f>
        <v xml:space="preserve"> </v>
      </c>
      <c r="G74" s="186" t="str">
        <f t="shared" si="4"/>
        <v xml:space="preserve"> </v>
      </c>
      <c r="H74" s="186" t="str">
        <f t="shared" si="4"/>
        <v xml:space="preserve"> </v>
      </c>
      <c r="I74" s="186" t="str">
        <f t="shared" si="4"/>
        <v xml:space="preserve"> </v>
      </c>
      <c r="J74" s="186" t="str">
        <f t="shared" si="4"/>
        <v xml:space="preserve"> </v>
      </c>
      <c r="K74" s="186" t="str">
        <f t="shared" si="4"/>
        <v xml:space="preserve"> </v>
      </c>
      <c r="L74" s="186" t="str">
        <f t="shared" si="4"/>
        <v xml:space="preserve"> </v>
      </c>
      <c r="M74" s="186" t="str">
        <f t="shared" si="4"/>
        <v xml:space="preserve"> </v>
      </c>
      <c r="N74" s="186" t="str">
        <f t="shared" si="4"/>
        <v xml:space="preserve"> </v>
      </c>
      <c r="O74" s="186" t="str">
        <f t="shared" si="4"/>
        <v xml:space="preserve"> </v>
      </c>
      <c r="P74" s="186" t="str">
        <f t="shared" si="4"/>
        <v xml:space="preserve"> </v>
      </c>
      <c r="Q74" s="186" t="str">
        <f t="shared" si="4"/>
        <v xml:space="preserve"> </v>
      </c>
      <c r="R74" s="186" t="str">
        <f t="shared" si="4"/>
        <v xml:space="preserve"> </v>
      </c>
      <c r="S74" s="186" t="str">
        <f t="shared" si="4"/>
        <v xml:space="preserve"> </v>
      </c>
      <c r="T74" s="186" t="str">
        <f t="shared" si="4"/>
        <v xml:space="preserve"> </v>
      </c>
      <c r="U74" s="186" t="str">
        <f t="shared" si="4"/>
        <v xml:space="preserve"> </v>
      </c>
      <c r="V74" s="186" t="str">
        <f t="shared" si="4"/>
        <v xml:space="preserve"> </v>
      </c>
      <c r="W74" s="186" t="str">
        <f t="shared" si="4"/>
        <v xml:space="preserve"> </v>
      </c>
      <c r="X74" s="186" t="str">
        <f t="shared" si="4"/>
        <v xml:space="preserve"> </v>
      </c>
      <c r="Y74" s="186" t="str">
        <f t="shared" si="4"/>
        <v xml:space="preserve"> </v>
      </c>
      <c r="Z74" s="186" t="str">
        <f t="shared" si="4"/>
        <v xml:space="preserve"> </v>
      </c>
      <c r="AA74" s="186" t="str">
        <f t="shared" si="4"/>
        <v xml:space="preserve"> </v>
      </c>
      <c r="AB74" s="186" t="str">
        <f t="shared" si="4"/>
        <v xml:space="preserve"> </v>
      </c>
      <c r="AC74" s="186" t="str">
        <f t="shared" si="4"/>
        <v xml:space="preserve"> </v>
      </c>
      <c r="AD74" s="186" t="str">
        <f t="shared" si="4"/>
        <v xml:space="preserve"> </v>
      </c>
      <c r="AE74" s="186" t="str">
        <f t="shared" si="4"/>
        <v xml:space="preserve"> </v>
      </c>
      <c r="AF74" s="186" t="str">
        <f t="shared" si="4"/>
        <v xml:space="preserve"> </v>
      </c>
      <c r="AG74" s="186" t="str">
        <f t="shared" si="4"/>
        <v xml:space="preserve"> </v>
      </c>
      <c r="AH74" s="186" t="str">
        <f t="shared" si="4"/>
        <v xml:space="preserve"> </v>
      </c>
      <c r="AI74" s="186" t="str">
        <f t="shared" si="4"/>
        <v xml:space="preserve"> </v>
      </c>
      <c r="AJ74" s="186" t="str">
        <f t="shared" si="4"/>
        <v xml:space="preserve"> </v>
      </c>
      <c r="AK74" s="186" t="str">
        <f t="shared" si="4"/>
        <v xml:space="preserve"> </v>
      </c>
      <c r="AL74" s="186" t="str">
        <f t="shared" si="4"/>
        <v xml:space="preserve"> </v>
      </c>
      <c r="AM74" s="186" t="str">
        <f t="shared" si="4"/>
        <v xml:space="preserve"> </v>
      </c>
      <c r="AN74" s="186" t="str">
        <f t="shared" si="4"/>
        <v xml:space="preserve"> </v>
      </c>
      <c r="AO74" s="186" t="str">
        <f t="shared" si="4"/>
        <v xml:space="preserve"> </v>
      </c>
      <c r="AP74" s="186" t="str">
        <f t="shared" si="4"/>
        <v xml:space="preserve"> </v>
      </c>
      <c r="AQ74" s="186" t="str">
        <f t="shared" si="4"/>
        <v xml:space="preserve"> </v>
      </c>
      <c r="AR74" s="186" t="str">
        <f t="shared" si="4"/>
        <v xml:space="preserve"> </v>
      </c>
      <c r="AS74" s="186" t="str">
        <f t="shared" si="4"/>
        <v xml:space="preserve"> </v>
      </c>
      <c r="AT74" s="189"/>
      <c r="AU74" s="5"/>
    </row>
    <row r="75" spans="1:47" ht="25.5" customHeight="1" x14ac:dyDescent="0.2">
      <c r="A75" s="316" t="s">
        <v>38</v>
      </c>
      <c r="B75" s="317"/>
      <c r="C75" s="317"/>
      <c r="D75" s="317"/>
      <c r="E75" s="318"/>
      <c r="F75" s="43" t="str">
        <f t="shared" ref="F75:AS75" si="5">IF(COUNTBLANK(F7:F72)=ROWS(F7:F72)," ",AVERAGE(F7:F72))</f>
        <v xml:space="preserve"> </v>
      </c>
      <c r="G75" s="43" t="str">
        <f t="shared" si="5"/>
        <v xml:space="preserve"> </v>
      </c>
      <c r="H75" s="43" t="str">
        <f t="shared" si="5"/>
        <v xml:space="preserve"> </v>
      </c>
      <c r="I75" s="43" t="str">
        <f t="shared" si="5"/>
        <v xml:space="preserve"> </v>
      </c>
      <c r="J75" s="43" t="str">
        <f t="shared" si="5"/>
        <v xml:space="preserve"> </v>
      </c>
      <c r="K75" s="43" t="str">
        <f t="shared" si="5"/>
        <v xml:space="preserve"> </v>
      </c>
      <c r="L75" s="43" t="str">
        <f t="shared" si="5"/>
        <v xml:space="preserve"> </v>
      </c>
      <c r="M75" s="43" t="str">
        <f t="shared" si="5"/>
        <v xml:space="preserve"> </v>
      </c>
      <c r="N75" s="43" t="str">
        <f t="shared" si="5"/>
        <v xml:space="preserve"> </v>
      </c>
      <c r="O75" s="43" t="str">
        <f t="shared" si="5"/>
        <v xml:space="preserve"> </v>
      </c>
      <c r="P75" s="43" t="str">
        <f t="shared" si="5"/>
        <v xml:space="preserve"> </v>
      </c>
      <c r="Q75" s="43" t="str">
        <f t="shared" si="5"/>
        <v xml:space="preserve"> </v>
      </c>
      <c r="R75" s="43" t="str">
        <f t="shared" si="5"/>
        <v xml:space="preserve"> </v>
      </c>
      <c r="S75" s="43" t="str">
        <f t="shared" si="5"/>
        <v xml:space="preserve"> </v>
      </c>
      <c r="T75" s="43" t="str">
        <f t="shared" si="5"/>
        <v xml:space="preserve"> </v>
      </c>
      <c r="U75" s="43" t="str">
        <f t="shared" si="5"/>
        <v xml:space="preserve"> </v>
      </c>
      <c r="V75" s="43" t="str">
        <f t="shared" si="5"/>
        <v xml:space="preserve"> </v>
      </c>
      <c r="W75" s="43" t="str">
        <f t="shared" si="5"/>
        <v xml:space="preserve"> </v>
      </c>
      <c r="X75" s="43" t="str">
        <f t="shared" si="5"/>
        <v xml:space="preserve"> </v>
      </c>
      <c r="Y75" s="43" t="str">
        <f t="shared" si="5"/>
        <v xml:space="preserve"> </v>
      </c>
      <c r="Z75" s="43" t="str">
        <f t="shared" si="5"/>
        <v xml:space="preserve"> </v>
      </c>
      <c r="AA75" s="43" t="str">
        <f t="shared" si="5"/>
        <v xml:space="preserve"> </v>
      </c>
      <c r="AB75" s="43" t="str">
        <f t="shared" si="5"/>
        <v xml:space="preserve"> </v>
      </c>
      <c r="AC75" s="43" t="str">
        <f t="shared" si="5"/>
        <v xml:space="preserve"> </v>
      </c>
      <c r="AD75" s="43" t="str">
        <f t="shared" si="5"/>
        <v xml:space="preserve"> </v>
      </c>
      <c r="AE75" s="43" t="str">
        <f t="shared" si="5"/>
        <v xml:space="preserve"> </v>
      </c>
      <c r="AF75" s="43" t="str">
        <f t="shared" si="5"/>
        <v xml:space="preserve"> </v>
      </c>
      <c r="AG75" s="43" t="str">
        <f t="shared" si="5"/>
        <v xml:space="preserve"> </v>
      </c>
      <c r="AH75" s="43" t="str">
        <f t="shared" si="5"/>
        <v xml:space="preserve"> </v>
      </c>
      <c r="AI75" s="43" t="str">
        <f t="shared" si="5"/>
        <v xml:space="preserve"> </v>
      </c>
      <c r="AJ75" s="43" t="str">
        <f t="shared" si="5"/>
        <v xml:space="preserve"> </v>
      </c>
      <c r="AK75" s="43" t="str">
        <f t="shared" si="5"/>
        <v xml:space="preserve"> </v>
      </c>
      <c r="AL75" s="43" t="str">
        <f t="shared" si="5"/>
        <v xml:space="preserve"> </v>
      </c>
      <c r="AM75" s="43" t="str">
        <f t="shared" si="5"/>
        <v xml:space="preserve"> </v>
      </c>
      <c r="AN75" s="43" t="str">
        <f t="shared" si="5"/>
        <v xml:space="preserve"> </v>
      </c>
      <c r="AO75" s="43" t="str">
        <f t="shared" si="5"/>
        <v xml:space="preserve"> </v>
      </c>
      <c r="AP75" s="43" t="str">
        <f t="shared" si="5"/>
        <v xml:space="preserve"> </v>
      </c>
      <c r="AQ75" s="43" t="str">
        <f t="shared" si="5"/>
        <v xml:space="preserve"> </v>
      </c>
      <c r="AR75" s="43" t="str">
        <f t="shared" si="5"/>
        <v xml:space="preserve"> </v>
      </c>
      <c r="AS75" s="43" t="str">
        <f t="shared" si="5"/>
        <v xml:space="preserve"> </v>
      </c>
      <c r="AT75" s="7" t="str">
        <f>IF(COUNTIF(AT7:AT72," ")=ROWS(AT7:AT72)," ",AVERAGE(AT7:AT72))</f>
        <v xml:space="preserve"> </v>
      </c>
      <c r="AU75" s="7" t="e">
        <f>IF(COUNTIF(AU7:AU72," ")=ROWS(AU7:AU72)," ",AVERAGE(AU7:AU72))</f>
        <v>#DIV/0!</v>
      </c>
    </row>
    <row r="76" spans="1:47" ht="21" customHeight="1" x14ac:dyDescent="0.2">
      <c r="A76" s="316" t="s">
        <v>25</v>
      </c>
      <c r="B76" s="317"/>
      <c r="C76" s="317"/>
      <c r="D76" s="317"/>
      <c r="E76" s="318"/>
      <c r="F76" s="44" t="str">
        <f t="shared" ref="F76:AS76" si="6">IF(COUNTBLANK(F7:F72)=ROWS(F7:F72)," ",IF(COUNTIF(F7:F72,F5)=0,"YOK",COUNTIF(F7:F72,F5)))</f>
        <v xml:space="preserve"> </v>
      </c>
      <c r="G76" s="44" t="str">
        <f t="shared" si="6"/>
        <v xml:space="preserve"> </v>
      </c>
      <c r="H76" s="44" t="str">
        <f t="shared" si="6"/>
        <v xml:space="preserve"> </v>
      </c>
      <c r="I76" s="44" t="str">
        <f t="shared" si="6"/>
        <v xml:space="preserve"> </v>
      </c>
      <c r="J76" s="44" t="str">
        <f t="shared" si="6"/>
        <v xml:space="preserve"> </v>
      </c>
      <c r="K76" s="44" t="str">
        <f t="shared" si="6"/>
        <v xml:space="preserve"> </v>
      </c>
      <c r="L76" s="44" t="str">
        <f t="shared" si="6"/>
        <v xml:space="preserve"> </v>
      </c>
      <c r="M76" s="44" t="str">
        <f t="shared" si="6"/>
        <v xml:space="preserve"> </v>
      </c>
      <c r="N76" s="44" t="str">
        <f t="shared" si="6"/>
        <v xml:space="preserve"> </v>
      </c>
      <c r="O76" s="44" t="str">
        <f t="shared" si="6"/>
        <v xml:space="preserve"> </v>
      </c>
      <c r="P76" s="44" t="str">
        <f t="shared" si="6"/>
        <v xml:space="preserve"> </v>
      </c>
      <c r="Q76" s="44" t="str">
        <f t="shared" si="6"/>
        <v xml:space="preserve"> </v>
      </c>
      <c r="R76" s="44" t="str">
        <f t="shared" si="6"/>
        <v xml:space="preserve"> </v>
      </c>
      <c r="S76" s="44" t="str">
        <f t="shared" si="6"/>
        <v xml:space="preserve"> </v>
      </c>
      <c r="T76" s="44" t="str">
        <f t="shared" si="6"/>
        <v xml:space="preserve"> </v>
      </c>
      <c r="U76" s="44" t="str">
        <f t="shared" si="6"/>
        <v xml:space="preserve"> </v>
      </c>
      <c r="V76" s="44" t="str">
        <f t="shared" si="6"/>
        <v xml:space="preserve"> </v>
      </c>
      <c r="W76" s="44" t="str">
        <f t="shared" si="6"/>
        <v xml:space="preserve"> </v>
      </c>
      <c r="X76" s="44" t="str">
        <f t="shared" si="6"/>
        <v xml:space="preserve"> </v>
      </c>
      <c r="Y76" s="44" t="str">
        <f t="shared" si="6"/>
        <v xml:space="preserve"> </v>
      </c>
      <c r="Z76" s="44" t="str">
        <f t="shared" si="6"/>
        <v xml:space="preserve"> </v>
      </c>
      <c r="AA76" s="44" t="str">
        <f t="shared" si="6"/>
        <v xml:space="preserve"> </v>
      </c>
      <c r="AB76" s="44" t="str">
        <f t="shared" si="6"/>
        <v xml:space="preserve"> </v>
      </c>
      <c r="AC76" s="44" t="str">
        <f t="shared" si="6"/>
        <v xml:space="preserve"> </v>
      </c>
      <c r="AD76" s="44" t="str">
        <f t="shared" si="6"/>
        <v xml:space="preserve"> </v>
      </c>
      <c r="AE76" s="44" t="str">
        <f t="shared" si="6"/>
        <v xml:space="preserve"> </v>
      </c>
      <c r="AF76" s="44" t="str">
        <f t="shared" si="6"/>
        <v xml:space="preserve"> </v>
      </c>
      <c r="AG76" s="44" t="str">
        <f t="shared" si="6"/>
        <v xml:space="preserve"> </v>
      </c>
      <c r="AH76" s="44" t="str">
        <f t="shared" si="6"/>
        <v xml:space="preserve"> </v>
      </c>
      <c r="AI76" s="44" t="str">
        <f t="shared" si="6"/>
        <v xml:space="preserve"> </v>
      </c>
      <c r="AJ76" s="44" t="str">
        <f t="shared" si="6"/>
        <v xml:space="preserve"> </v>
      </c>
      <c r="AK76" s="44" t="str">
        <f t="shared" si="6"/>
        <v xml:space="preserve"> </v>
      </c>
      <c r="AL76" s="44" t="str">
        <f t="shared" si="6"/>
        <v xml:space="preserve"> </v>
      </c>
      <c r="AM76" s="44" t="str">
        <f t="shared" si="6"/>
        <v xml:space="preserve"> </v>
      </c>
      <c r="AN76" s="44" t="str">
        <f t="shared" si="6"/>
        <v xml:space="preserve"> </v>
      </c>
      <c r="AO76" s="44" t="str">
        <f t="shared" si="6"/>
        <v xml:space="preserve"> </v>
      </c>
      <c r="AP76" s="44" t="str">
        <f t="shared" si="6"/>
        <v xml:space="preserve"> </v>
      </c>
      <c r="AQ76" s="44" t="str">
        <f t="shared" si="6"/>
        <v xml:space="preserve"> </v>
      </c>
      <c r="AR76" s="44" t="str">
        <f t="shared" si="6"/>
        <v xml:space="preserve"> </v>
      </c>
      <c r="AS76" s="44" t="str">
        <f t="shared" si="6"/>
        <v xml:space="preserve"> </v>
      </c>
      <c r="AT76" s="7"/>
      <c r="AU76" s="6"/>
    </row>
    <row r="77" spans="1:47" ht="29.25" customHeight="1" x14ac:dyDescent="0.2">
      <c r="A77" s="319" t="s">
        <v>27</v>
      </c>
      <c r="B77" s="320"/>
      <c r="C77" s="320"/>
      <c r="D77" s="320"/>
      <c r="E77" s="321"/>
      <c r="F77" s="45" t="str">
        <f t="shared" ref="F77:AS77" si="7">IF(COUNTBLANK(F7:F72)=ROWS(F7:F72)," ",IF(F76="YOK",0,100*F76/COUNTA(F7:F72)))</f>
        <v xml:space="preserve"> </v>
      </c>
      <c r="G77" s="45" t="str">
        <f t="shared" si="7"/>
        <v xml:space="preserve"> </v>
      </c>
      <c r="H77" s="45" t="str">
        <f t="shared" si="7"/>
        <v xml:space="preserve"> </v>
      </c>
      <c r="I77" s="45" t="str">
        <f t="shared" si="7"/>
        <v xml:space="preserve"> </v>
      </c>
      <c r="J77" s="45" t="str">
        <f t="shared" si="7"/>
        <v xml:space="preserve"> </v>
      </c>
      <c r="K77" s="45" t="str">
        <f t="shared" si="7"/>
        <v xml:space="preserve"> </v>
      </c>
      <c r="L77" s="45" t="str">
        <f t="shared" si="7"/>
        <v xml:space="preserve"> </v>
      </c>
      <c r="M77" s="45" t="str">
        <f t="shared" si="7"/>
        <v xml:space="preserve"> </v>
      </c>
      <c r="N77" s="45" t="str">
        <f t="shared" si="7"/>
        <v xml:space="preserve"> </v>
      </c>
      <c r="O77" s="45" t="str">
        <f t="shared" si="7"/>
        <v xml:space="preserve"> </v>
      </c>
      <c r="P77" s="45" t="str">
        <f t="shared" si="7"/>
        <v xml:space="preserve"> </v>
      </c>
      <c r="Q77" s="45" t="str">
        <f t="shared" si="7"/>
        <v xml:space="preserve"> </v>
      </c>
      <c r="R77" s="45" t="str">
        <f t="shared" si="7"/>
        <v xml:space="preserve"> </v>
      </c>
      <c r="S77" s="45" t="str">
        <f t="shared" si="7"/>
        <v xml:space="preserve"> </v>
      </c>
      <c r="T77" s="45" t="str">
        <f t="shared" si="7"/>
        <v xml:space="preserve"> </v>
      </c>
      <c r="U77" s="45" t="str">
        <f t="shared" si="7"/>
        <v xml:space="preserve"> </v>
      </c>
      <c r="V77" s="45" t="str">
        <f t="shared" si="7"/>
        <v xml:space="preserve"> </v>
      </c>
      <c r="W77" s="45" t="str">
        <f t="shared" si="7"/>
        <v xml:space="preserve"> </v>
      </c>
      <c r="X77" s="45" t="str">
        <f t="shared" si="7"/>
        <v xml:space="preserve"> </v>
      </c>
      <c r="Y77" s="45" t="str">
        <f t="shared" si="7"/>
        <v xml:space="preserve"> </v>
      </c>
      <c r="Z77" s="45" t="str">
        <f t="shared" si="7"/>
        <v xml:space="preserve"> </v>
      </c>
      <c r="AA77" s="45" t="str">
        <f t="shared" si="7"/>
        <v xml:space="preserve"> </v>
      </c>
      <c r="AB77" s="45" t="str">
        <f t="shared" si="7"/>
        <v xml:space="preserve"> </v>
      </c>
      <c r="AC77" s="45" t="str">
        <f t="shared" si="7"/>
        <v xml:space="preserve"> </v>
      </c>
      <c r="AD77" s="45" t="str">
        <f t="shared" si="7"/>
        <v xml:space="preserve"> </v>
      </c>
      <c r="AE77" s="45" t="str">
        <f t="shared" si="7"/>
        <v xml:space="preserve"> </v>
      </c>
      <c r="AF77" s="45" t="str">
        <f t="shared" si="7"/>
        <v xml:space="preserve"> </v>
      </c>
      <c r="AG77" s="45" t="str">
        <f t="shared" si="7"/>
        <v xml:space="preserve"> </v>
      </c>
      <c r="AH77" s="45" t="str">
        <f t="shared" si="7"/>
        <v xml:space="preserve"> </v>
      </c>
      <c r="AI77" s="45" t="str">
        <f t="shared" si="7"/>
        <v xml:space="preserve"> </v>
      </c>
      <c r="AJ77" s="45" t="str">
        <f t="shared" si="7"/>
        <v xml:space="preserve"> </v>
      </c>
      <c r="AK77" s="45" t="str">
        <f t="shared" si="7"/>
        <v xml:space="preserve"> </v>
      </c>
      <c r="AL77" s="45" t="str">
        <f t="shared" si="7"/>
        <v xml:space="preserve"> </v>
      </c>
      <c r="AM77" s="45" t="str">
        <f t="shared" si="7"/>
        <v xml:space="preserve"> </v>
      </c>
      <c r="AN77" s="45" t="str">
        <f t="shared" si="7"/>
        <v xml:space="preserve"> </v>
      </c>
      <c r="AO77" s="45" t="str">
        <f t="shared" si="7"/>
        <v xml:space="preserve"> </v>
      </c>
      <c r="AP77" s="45" t="str">
        <f t="shared" si="7"/>
        <v xml:space="preserve"> </v>
      </c>
      <c r="AQ77" s="45" t="str">
        <f t="shared" si="7"/>
        <v xml:space="preserve"> </v>
      </c>
      <c r="AR77" s="45" t="str">
        <f t="shared" si="7"/>
        <v xml:space="preserve"> </v>
      </c>
      <c r="AS77" s="45" t="str">
        <f t="shared" si="7"/>
        <v xml:space="preserve"> </v>
      </c>
      <c r="AT77" s="271"/>
      <c r="AU77" s="272"/>
    </row>
    <row r="78" spans="1:47" ht="10.5" customHeight="1" x14ac:dyDescent="0.2">
      <c r="A78" s="322"/>
      <c r="B78" s="323"/>
      <c r="C78" s="323"/>
      <c r="D78" s="323"/>
      <c r="E78" s="324"/>
      <c r="F78" s="46" t="str">
        <f>IF(F77&lt;&gt;" ","%"," ")</f>
        <v xml:space="preserve"> </v>
      </c>
      <c r="G78" s="46" t="str">
        <f t="shared" ref="G78:AS78" si="8">IF(G77&lt;&gt;" ","%"," ")</f>
        <v xml:space="preserve"> </v>
      </c>
      <c r="H78" s="46" t="str">
        <f t="shared" si="8"/>
        <v xml:space="preserve"> </v>
      </c>
      <c r="I78" s="46" t="str">
        <f t="shared" si="8"/>
        <v xml:space="preserve"> </v>
      </c>
      <c r="J78" s="46" t="str">
        <f t="shared" si="8"/>
        <v xml:space="preserve"> </v>
      </c>
      <c r="K78" s="46" t="str">
        <f t="shared" si="8"/>
        <v xml:space="preserve"> </v>
      </c>
      <c r="L78" s="46" t="str">
        <f t="shared" si="8"/>
        <v xml:space="preserve"> </v>
      </c>
      <c r="M78" s="46" t="str">
        <f t="shared" si="8"/>
        <v xml:space="preserve"> </v>
      </c>
      <c r="N78" s="46" t="str">
        <f t="shared" si="8"/>
        <v xml:space="preserve"> </v>
      </c>
      <c r="O78" s="46" t="str">
        <f t="shared" si="8"/>
        <v xml:space="preserve"> </v>
      </c>
      <c r="P78" s="46" t="str">
        <f t="shared" si="8"/>
        <v xml:space="preserve"> </v>
      </c>
      <c r="Q78" s="46" t="str">
        <f t="shared" si="8"/>
        <v xml:space="preserve"> </v>
      </c>
      <c r="R78" s="46" t="str">
        <f t="shared" si="8"/>
        <v xml:space="preserve"> </v>
      </c>
      <c r="S78" s="46" t="str">
        <f t="shared" si="8"/>
        <v xml:space="preserve"> </v>
      </c>
      <c r="T78" s="46" t="str">
        <f t="shared" si="8"/>
        <v xml:space="preserve"> </v>
      </c>
      <c r="U78" s="46" t="str">
        <f t="shared" si="8"/>
        <v xml:space="preserve"> </v>
      </c>
      <c r="V78" s="46" t="str">
        <f t="shared" si="8"/>
        <v xml:space="preserve"> </v>
      </c>
      <c r="W78" s="46" t="str">
        <f t="shared" si="8"/>
        <v xml:space="preserve"> </v>
      </c>
      <c r="X78" s="46" t="str">
        <f t="shared" si="8"/>
        <v xml:space="preserve"> </v>
      </c>
      <c r="Y78" s="46" t="str">
        <f t="shared" si="8"/>
        <v xml:space="preserve"> </v>
      </c>
      <c r="Z78" s="46" t="str">
        <f t="shared" si="8"/>
        <v xml:space="preserve"> </v>
      </c>
      <c r="AA78" s="46" t="str">
        <f t="shared" si="8"/>
        <v xml:space="preserve"> </v>
      </c>
      <c r="AB78" s="46" t="str">
        <f t="shared" si="8"/>
        <v xml:space="preserve"> </v>
      </c>
      <c r="AC78" s="46" t="str">
        <f t="shared" si="8"/>
        <v xml:space="preserve"> </v>
      </c>
      <c r="AD78" s="46" t="str">
        <f t="shared" si="8"/>
        <v xml:space="preserve"> </v>
      </c>
      <c r="AE78" s="46" t="str">
        <f t="shared" si="8"/>
        <v xml:space="preserve"> </v>
      </c>
      <c r="AF78" s="46" t="str">
        <f t="shared" si="8"/>
        <v xml:space="preserve"> </v>
      </c>
      <c r="AG78" s="46" t="str">
        <f t="shared" si="8"/>
        <v xml:space="preserve"> </v>
      </c>
      <c r="AH78" s="46" t="str">
        <f t="shared" si="8"/>
        <v xml:space="preserve"> </v>
      </c>
      <c r="AI78" s="46" t="str">
        <f t="shared" si="8"/>
        <v xml:space="preserve"> </v>
      </c>
      <c r="AJ78" s="46" t="str">
        <f t="shared" si="8"/>
        <v xml:space="preserve"> </v>
      </c>
      <c r="AK78" s="46" t="str">
        <f t="shared" si="8"/>
        <v xml:space="preserve"> </v>
      </c>
      <c r="AL78" s="46" t="str">
        <f t="shared" si="8"/>
        <v xml:space="preserve"> </v>
      </c>
      <c r="AM78" s="46" t="str">
        <f t="shared" si="8"/>
        <v xml:space="preserve"> </v>
      </c>
      <c r="AN78" s="46" t="str">
        <f t="shared" si="8"/>
        <v xml:space="preserve"> </v>
      </c>
      <c r="AO78" s="46" t="str">
        <f t="shared" si="8"/>
        <v xml:space="preserve"> </v>
      </c>
      <c r="AP78" s="46" t="str">
        <f t="shared" si="8"/>
        <v xml:space="preserve"> </v>
      </c>
      <c r="AQ78" s="46" t="str">
        <f t="shared" si="8"/>
        <v xml:space="preserve"> </v>
      </c>
      <c r="AR78" s="46" t="str">
        <f t="shared" si="8"/>
        <v xml:space="preserve"> </v>
      </c>
      <c r="AS78" s="46" t="str">
        <f t="shared" si="8"/>
        <v xml:space="preserve"> </v>
      </c>
      <c r="AT78" s="271"/>
      <c r="AU78" s="272"/>
    </row>
    <row r="79" spans="1:47" ht="21.75" customHeight="1" x14ac:dyDescent="0.2">
      <c r="A79" s="316" t="s">
        <v>26</v>
      </c>
      <c r="B79" s="317"/>
      <c r="C79" s="317"/>
      <c r="D79" s="317"/>
      <c r="E79" s="318"/>
      <c r="F79" s="44" t="str">
        <f t="shared" ref="F79:AS79" si="9">IF(COUNTBLANK(F7:F72)=ROWS(F7:F72)," ",IF(COUNTIF(F7:F72,0)=0,"YOK",COUNTIF(F7:F72,0)))</f>
        <v xml:space="preserve"> </v>
      </c>
      <c r="G79" s="44" t="str">
        <f t="shared" si="9"/>
        <v xml:space="preserve"> </v>
      </c>
      <c r="H79" s="44" t="str">
        <f t="shared" si="9"/>
        <v xml:space="preserve"> </v>
      </c>
      <c r="I79" s="44" t="str">
        <f t="shared" si="9"/>
        <v xml:space="preserve"> </v>
      </c>
      <c r="J79" s="44" t="str">
        <f t="shared" si="9"/>
        <v xml:space="preserve"> </v>
      </c>
      <c r="K79" s="44" t="str">
        <f t="shared" si="9"/>
        <v xml:space="preserve"> </v>
      </c>
      <c r="L79" s="44" t="str">
        <f t="shared" si="9"/>
        <v xml:space="preserve"> </v>
      </c>
      <c r="M79" s="44" t="str">
        <f t="shared" si="9"/>
        <v xml:space="preserve"> </v>
      </c>
      <c r="N79" s="44" t="str">
        <f t="shared" si="9"/>
        <v xml:space="preserve"> </v>
      </c>
      <c r="O79" s="44" t="str">
        <f t="shared" si="9"/>
        <v xml:space="preserve"> </v>
      </c>
      <c r="P79" s="44" t="str">
        <f t="shared" si="9"/>
        <v xml:space="preserve"> </v>
      </c>
      <c r="Q79" s="44" t="str">
        <f t="shared" si="9"/>
        <v xml:space="preserve"> </v>
      </c>
      <c r="R79" s="44" t="str">
        <f t="shared" si="9"/>
        <v xml:space="preserve"> </v>
      </c>
      <c r="S79" s="44" t="str">
        <f t="shared" si="9"/>
        <v xml:space="preserve"> </v>
      </c>
      <c r="T79" s="44" t="str">
        <f t="shared" si="9"/>
        <v xml:space="preserve"> </v>
      </c>
      <c r="U79" s="44" t="str">
        <f t="shared" si="9"/>
        <v xml:space="preserve"> </v>
      </c>
      <c r="V79" s="44" t="str">
        <f t="shared" si="9"/>
        <v xml:space="preserve"> </v>
      </c>
      <c r="W79" s="44" t="str">
        <f t="shared" si="9"/>
        <v xml:space="preserve"> </v>
      </c>
      <c r="X79" s="44" t="str">
        <f t="shared" si="9"/>
        <v xml:space="preserve"> </v>
      </c>
      <c r="Y79" s="44" t="str">
        <f t="shared" si="9"/>
        <v xml:space="preserve"> </v>
      </c>
      <c r="Z79" s="44" t="str">
        <f t="shared" si="9"/>
        <v xml:space="preserve"> </v>
      </c>
      <c r="AA79" s="44" t="str">
        <f t="shared" si="9"/>
        <v xml:space="preserve"> </v>
      </c>
      <c r="AB79" s="44" t="str">
        <f t="shared" si="9"/>
        <v xml:space="preserve"> </v>
      </c>
      <c r="AC79" s="44" t="str">
        <f t="shared" si="9"/>
        <v xml:space="preserve"> </v>
      </c>
      <c r="AD79" s="44" t="str">
        <f t="shared" si="9"/>
        <v xml:space="preserve"> </v>
      </c>
      <c r="AE79" s="44" t="str">
        <f t="shared" si="9"/>
        <v xml:space="preserve"> </v>
      </c>
      <c r="AF79" s="44" t="str">
        <f t="shared" si="9"/>
        <v xml:space="preserve"> </v>
      </c>
      <c r="AG79" s="44" t="str">
        <f t="shared" si="9"/>
        <v xml:space="preserve"> </v>
      </c>
      <c r="AH79" s="44" t="str">
        <f t="shared" si="9"/>
        <v xml:space="preserve"> </v>
      </c>
      <c r="AI79" s="44" t="str">
        <f t="shared" si="9"/>
        <v xml:space="preserve"> </v>
      </c>
      <c r="AJ79" s="44" t="str">
        <f t="shared" si="9"/>
        <v xml:space="preserve"> </v>
      </c>
      <c r="AK79" s="44" t="str">
        <f t="shared" si="9"/>
        <v xml:space="preserve"> </v>
      </c>
      <c r="AL79" s="44" t="str">
        <f t="shared" si="9"/>
        <v xml:space="preserve"> </v>
      </c>
      <c r="AM79" s="44" t="str">
        <f t="shared" si="9"/>
        <v xml:space="preserve"> </v>
      </c>
      <c r="AN79" s="44" t="str">
        <f t="shared" si="9"/>
        <v xml:space="preserve"> </v>
      </c>
      <c r="AO79" s="44" t="str">
        <f t="shared" si="9"/>
        <v xml:space="preserve"> </v>
      </c>
      <c r="AP79" s="44" t="str">
        <f t="shared" si="9"/>
        <v xml:space="preserve"> </v>
      </c>
      <c r="AQ79" s="44" t="str">
        <f t="shared" si="9"/>
        <v xml:space="preserve"> </v>
      </c>
      <c r="AR79" s="44" t="str">
        <f t="shared" si="9"/>
        <v xml:space="preserve"> </v>
      </c>
      <c r="AS79" s="44" t="str">
        <f t="shared" si="9"/>
        <v xml:space="preserve"> </v>
      </c>
      <c r="AT79" s="7"/>
      <c r="AU79" s="6"/>
    </row>
    <row r="80" spans="1:47" ht="30.75" customHeight="1" x14ac:dyDescent="0.2">
      <c r="A80" s="319" t="s">
        <v>28</v>
      </c>
      <c r="B80" s="320"/>
      <c r="C80" s="320"/>
      <c r="D80" s="320"/>
      <c r="E80" s="321"/>
      <c r="F80" s="45" t="str">
        <f t="shared" ref="F80:AS80" si="10">IF(COUNTBLANK(F7:F72)=ROWS(F7:F72)," ",IF(F79="YOK",0,100*F79/COUNTA(F7:F72)))</f>
        <v xml:space="preserve"> </v>
      </c>
      <c r="G80" s="45" t="str">
        <f t="shared" si="10"/>
        <v xml:space="preserve"> </v>
      </c>
      <c r="H80" s="45" t="str">
        <f t="shared" si="10"/>
        <v xml:space="preserve"> </v>
      </c>
      <c r="I80" s="45" t="str">
        <f t="shared" si="10"/>
        <v xml:space="preserve"> </v>
      </c>
      <c r="J80" s="45" t="str">
        <f t="shared" si="10"/>
        <v xml:space="preserve"> </v>
      </c>
      <c r="K80" s="45" t="str">
        <f t="shared" si="10"/>
        <v xml:space="preserve"> </v>
      </c>
      <c r="L80" s="45" t="str">
        <f t="shared" si="10"/>
        <v xml:space="preserve"> </v>
      </c>
      <c r="M80" s="45" t="str">
        <f t="shared" si="10"/>
        <v xml:space="preserve"> </v>
      </c>
      <c r="N80" s="45" t="str">
        <f t="shared" si="10"/>
        <v xml:space="preserve"> </v>
      </c>
      <c r="O80" s="45" t="str">
        <f t="shared" si="10"/>
        <v xml:space="preserve"> </v>
      </c>
      <c r="P80" s="45" t="str">
        <f t="shared" si="10"/>
        <v xml:space="preserve"> </v>
      </c>
      <c r="Q80" s="45" t="str">
        <f t="shared" si="10"/>
        <v xml:space="preserve"> </v>
      </c>
      <c r="R80" s="45" t="str">
        <f t="shared" si="10"/>
        <v xml:space="preserve"> </v>
      </c>
      <c r="S80" s="45" t="str">
        <f t="shared" si="10"/>
        <v xml:space="preserve"> </v>
      </c>
      <c r="T80" s="45" t="str">
        <f t="shared" si="10"/>
        <v xml:space="preserve"> </v>
      </c>
      <c r="U80" s="45" t="str">
        <f t="shared" si="10"/>
        <v xml:space="preserve"> </v>
      </c>
      <c r="V80" s="45" t="str">
        <f t="shared" si="10"/>
        <v xml:space="preserve"> </v>
      </c>
      <c r="W80" s="45" t="str">
        <f t="shared" si="10"/>
        <v xml:space="preserve"> </v>
      </c>
      <c r="X80" s="45" t="str">
        <f t="shared" si="10"/>
        <v xml:space="preserve"> </v>
      </c>
      <c r="Y80" s="45" t="str">
        <f t="shared" si="10"/>
        <v xml:space="preserve"> </v>
      </c>
      <c r="Z80" s="45" t="str">
        <f t="shared" si="10"/>
        <v xml:space="preserve"> </v>
      </c>
      <c r="AA80" s="45" t="str">
        <f t="shared" si="10"/>
        <v xml:space="preserve"> </v>
      </c>
      <c r="AB80" s="45" t="str">
        <f t="shared" si="10"/>
        <v xml:space="preserve"> </v>
      </c>
      <c r="AC80" s="45" t="str">
        <f t="shared" si="10"/>
        <v xml:space="preserve"> </v>
      </c>
      <c r="AD80" s="45" t="str">
        <f t="shared" si="10"/>
        <v xml:space="preserve"> </v>
      </c>
      <c r="AE80" s="45" t="str">
        <f t="shared" si="10"/>
        <v xml:space="preserve"> </v>
      </c>
      <c r="AF80" s="45" t="str">
        <f t="shared" si="10"/>
        <v xml:space="preserve"> </v>
      </c>
      <c r="AG80" s="45" t="str">
        <f t="shared" si="10"/>
        <v xml:space="preserve"> </v>
      </c>
      <c r="AH80" s="45" t="str">
        <f t="shared" si="10"/>
        <v xml:space="preserve"> </v>
      </c>
      <c r="AI80" s="45" t="str">
        <f t="shared" si="10"/>
        <v xml:space="preserve"> </v>
      </c>
      <c r="AJ80" s="45" t="str">
        <f t="shared" si="10"/>
        <v xml:space="preserve"> </v>
      </c>
      <c r="AK80" s="45" t="str">
        <f t="shared" si="10"/>
        <v xml:space="preserve"> </v>
      </c>
      <c r="AL80" s="45" t="str">
        <f t="shared" si="10"/>
        <v xml:space="preserve"> </v>
      </c>
      <c r="AM80" s="45" t="str">
        <f t="shared" si="10"/>
        <v xml:space="preserve"> </v>
      </c>
      <c r="AN80" s="45" t="str">
        <f t="shared" si="10"/>
        <v xml:space="preserve"> </v>
      </c>
      <c r="AO80" s="45" t="str">
        <f t="shared" si="10"/>
        <v xml:space="preserve"> </v>
      </c>
      <c r="AP80" s="45" t="str">
        <f t="shared" si="10"/>
        <v xml:space="preserve"> </v>
      </c>
      <c r="AQ80" s="45" t="str">
        <f t="shared" si="10"/>
        <v xml:space="preserve"> </v>
      </c>
      <c r="AR80" s="45" t="str">
        <f t="shared" si="10"/>
        <v xml:space="preserve"> </v>
      </c>
      <c r="AS80" s="45" t="str">
        <f t="shared" si="10"/>
        <v xml:space="preserve"> </v>
      </c>
      <c r="AT80" s="271"/>
      <c r="AU80" s="272"/>
    </row>
    <row r="81" spans="1:47" ht="10.5" customHeight="1" x14ac:dyDescent="0.2">
      <c r="A81" s="322"/>
      <c r="B81" s="323"/>
      <c r="C81" s="323"/>
      <c r="D81" s="323"/>
      <c r="E81" s="324"/>
      <c r="F81" s="47" t="str">
        <f>IF(F80&lt;&gt;" ","%"," ")</f>
        <v xml:space="preserve"> </v>
      </c>
      <c r="G81" s="47" t="str">
        <f t="shared" ref="G81:AS81" si="11">IF(G80&lt;&gt;" ","%"," ")</f>
        <v xml:space="preserve"> </v>
      </c>
      <c r="H81" s="47" t="str">
        <f t="shared" si="11"/>
        <v xml:space="preserve"> </v>
      </c>
      <c r="I81" s="47" t="str">
        <f t="shared" si="11"/>
        <v xml:space="preserve"> </v>
      </c>
      <c r="J81" s="47" t="str">
        <f t="shared" si="11"/>
        <v xml:space="preserve"> </v>
      </c>
      <c r="K81" s="47" t="str">
        <f t="shared" si="11"/>
        <v xml:space="preserve"> </v>
      </c>
      <c r="L81" s="47" t="str">
        <f t="shared" si="11"/>
        <v xml:space="preserve"> </v>
      </c>
      <c r="M81" s="47" t="str">
        <f t="shared" si="11"/>
        <v xml:space="preserve"> </v>
      </c>
      <c r="N81" s="47" t="str">
        <f t="shared" si="11"/>
        <v xml:space="preserve"> </v>
      </c>
      <c r="O81" s="47" t="str">
        <f t="shared" si="11"/>
        <v xml:space="preserve"> </v>
      </c>
      <c r="P81" s="47" t="str">
        <f t="shared" si="11"/>
        <v xml:space="preserve"> </v>
      </c>
      <c r="Q81" s="47" t="str">
        <f t="shared" si="11"/>
        <v xml:space="preserve"> </v>
      </c>
      <c r="R81" s="47" t="str">
        <f t="shared" si="11"/>
        <v xml:space="preserve"> </v>
      </c>
      <c r="S81" s="47" t="str">
        <f t="shared" si="11"/>
        <v xml:space="preserve"> </v>
      </c>
      <c r="T81" s="47" t="str">
        <f t="shared" si="11"/>
        <v xml:space="preserve"> </v>
      </c>
      <c r="U81" s="47" t="str">
        <f t="shared" si="11"/>
        <v xml:space="preserve"> </v>
      </c>
      <c r="V81" s="47" t="str">
        <f t="shared" si="11"/>
        <v xml:space="preserve"> </v>
      </c>
      <c r="W81" s="47" t="str">
        <f t="shared" si="11"/>
        <v xml:space="preserve"> </v>
      </c>
      <c r="X81" s="47" t="str">
        <f t="shared" si="11"/>
        <v xml:space="preserve"> </v>
      </c>
      <c r="Y81" s="47" t="str">
        <f t="shared" si="11"/>
        <v xml:space="preserve"> </v>
      </c>
      <c r="Z81" s="47" t="str">
        <f t="shared" si="11"/>
        <v xml:space="preserve"> </v>
      </c>
      <c r="AA81" s="47" t="str">
        <f t="shared" si="11"/>
        <v xml:space="preserve"> </v>
      </c>
      <c r="AB81" s="47" t="str">
        <f t="shared" si="11"/>
        <v xml:space="preserve"> </v>
      </c>
      <c r="AC81" s="47" t="str">
        <f t="shared" si="11"/>
        <v xml:space="preserve"> </v>
      </c>
      <c r="AD81" s="47" t="str">
        <f t="shared" si="11"/>
        <v xml:space="preserve"> </v>
      </c>
      <c r="AE81" s="47" t="str">
        <f t="shared" si="11"/>
        <v xml:space="preserve"> </v>
      </c>
      <c r="AF81" s="47" t="str">
        <f t="shared" si="11"/>
        <v xml:space="preserve"> </v>
      </c>
      <c r="AG81" s="47" t="str">
        <f t="shared" si="11"/>
        <v xml:space="preserve"> </v>
      </c>
      <c r="AH81" s="47" t="str">
        <f t="shared" si="11"/>
        <v xml:space="preserve"> </v>
      </c>
      <c r="AI81" s="47" t="str">
        <f t="shared" si="11"/>
        <v xml:space="preserve"> </v>
      </c>
      <c r="AJ81" s="47" t="str">
        <f t="shared" si="11"/>
        <v xml:space="preserve"> </v>
      </c>
      <c r="AK81" s="47" t="str">
        <f t="shared" si="11"/>
        <v xml:space="preserve"> </v>
      </c>
      <c r="AL81" s="47" t="str">
        <f t="shared" si="11"/>
        <v xml:space="preserve"> </v>
      </c>
      <c r="AM81" s="47" t="str">
        <f t="shared" si="11"/>
        <v xml:space="preserve"> </v>
      </c>
      <c r="AN81" s="47" t="str">
        <f t="shared" si="11"/>
        <v xml:space="preserve"> </v>
      </c>
      <c r="AO81" s="47" t="str">
        <f t="shared" si="11"/>
        <v xml:space="preserve"> </v>
      </c>
      <c r="AP81" s="47" t="str">
        <f t="shared" si="11"/>
        <v xml:space="preserve"> </v>
      </c>
      <c r="AQ81" s="47" t="str">
        <f t="shared" si="11"/>
        <v xml:space="preserve"> </v>
      </c>
      <c r="AR81" s="47" t="str">
        <f t="shared" si="11"/>
        <v xml:space="preserve"> </v>
      </c>
      <c r="AS81" s="47" t="str">
        <f t="shared" si="11"/>
        <v xml:space="preserve"> </v>
      </c>
      <c r="AT81" s="271"/>
      <c r="AU81" s="272"/>
    </row>
    <row r="82" spans="1:47" ht="30" customHeight="1" x14ac:dyDescent="0.2">
      <c r="A82" s="265" t="s">
        <v>116</v>
      </c>
      <c r="B82" s="266"/>
      <c r="C82" s="266"/>
      <c r="D82" s="266"/>
      <c r="E82" s="267"/>
      <c r="F82" s="182" t="str">
        <f>IF(F5=" "," ",IF(COUNTBLANK(F7:F72)=ROWS(F7:F72)," ",F75*100/F5))</f>
        <v xml:space="preserve"> </v>
      </c>
      <c r="G82" s="182" t="str">
        <f t="shared" ref="G82:AS82" si="12">IF(G5=" "," ",IF(COUNTBLANK(G7:G72)=ROWS(G7:G72)," ",G75*100/G5))</f>
        <v xml:space="preserve"> </v>
      </c>
      <c r="H82" s="182" t="str">
        <f t="shared" si="12"/>
        <v xml:space="preserve"> </v>
      </c>
      <c r="I82" s="182" t="str">
        <f t="shared" si="12"/>
        <v xml:space="preserve"> </v>
      </c>
      <c r="J82" s="182" t="str">
        <f t="shared" si="12"/>
        <v xml:space="preserve"> </v>
      </c>
      <c r="K82" s="182" t="str">
        <f t="shared" si="12"/>
        <v xml:space="preserve"> </v>
      </c>
      <c r="L82" s="182" t="str">
        <f t="shared" si="12"/>
        <v xml:space="preserve"> </v>
      </c>
      <c r="M82" s="182" t="str">
        <f t="shared" si="12"/>
        <v xml:space="preserve"> </v>
      </c>
      <c r="N82" s="182" t="str">
        <f t="shared" si="12"/>
        <v xml:space="preserve"> </v>
      </c>
      <c r="O82" s="182" t="str">
        <f t="shared" si="12"/>
        <v xml:space="preserve"> </v>
      </c>
      <c r="P82" s="182" t="str">
        <f t="shared" si="12"/>
        <v xml:space="preserve"> </v>
      </c>
      <c r="Q82" s="182" t="str">
        <f t="shared" si="12"/>
        <v xml:space="preserve"> </v>
      </c>
      <c r="R82" s="182" t="str">
        <f t="shared" si="12"/>
        <v xml:space="preserve"> </v>
      </c>
      <c r="S82" s="182" t="str">
        <f t="shared" si="12"/>
        <v xml:space="preserve"> </v>
      </c>
      <c r="T82" s="182" t="str">
        <f t="shared" si="12"/>
        <v xml:space="preserve"> </v>
      </c>
      <c r="U82" s="182" t="str">
        <f t="shared" si="12"/>
        <v xml:space="preserve"> </v>
      </c>
      <c r="V82" s="182" t="str">
        <f t="shared" si="12"/>
        <v xml:space="preserve"> </v>
      </c>
      <c r="W82" s="182" t="str">
        <f t="shared" si="12"/>
        <v xml:space="preserve"> </v>
      </c>
      <c r="X82" s="182" t="str">
        <f t="shared" si="12"/>
        <v xml:space="preserve"> </v>
      </c>
      <c r="Y82" s="182" t="str">
        <f t="shared" si="12"/>
        <v xml:space="preserve"> </v>
      </c>
      <c r="Z82" s="182" t="str">
        <f t="shared" si="12"/>
        <v xml:space="preserve"> </v>
      </c>
      <c r="AA82" s="182" t="str">
        <f t="shared" si="12"/>
        <v xml:space="preserve"> </v>
      </c>
      <c r="AB82" s="182" t="str">
        <f t="shared" si="12"/>
        <v xml:space="preserve"> </v>
      </c>
      <c r="AC82" s="182" t="str">
        <f t="shared" si="12"/>
        <v xml:space="preserve"> </v>
      </c>
      <c r="AD82" s="182" t="str">
        <f t="shared" si="12"/>
        <v xml:space="preserve"> </v>
      </c>
      <c r="AE82" s="182" t="str">
        <f t="shared" si="12"/>
        <v xml:space="preserve"> </v>
      </c>
      <c r="AF82" s="182" t="str">
        <f t="shared" si="12"/>
        <v xml:space="preserve"> </v>
      </c>
      <c r="AG82" s="182" t="str">
        <f t="shared" si="12"/>
        <v xml:space="preserve"> </v>
      </c>
      <c r="AH82" s="182" t="str">
        <f t="shared" si="12"/>
        <v xml:space="preserve"> </v>
      </c>
      <c r="AI82" s="182" t="str">
        <f t="shared" si="12"/>
        <v xml:space="preserve"> </v>
      </c>
      <c r="AJ82" s="182" t="str">
        <f t="shared" si="12"/>
        <v xml:space="preserve"> </v>
      </c>
      <c r="AK82" s="182" t="str">
        <f t="shared" si="12"/>
        <v xml:space="preserve"> </v>
      </c>
      <c r="AL82" s="182" t="str">
        <f t="shared" si="12"/>
        <v xml:space="preserve"> </v>
      </c>
      <c r="AM82" s="182" t="str">
        <f t="shared" si="12"/>
        <v xml:space="preserve"> </v>
      </c>
      <c r="AN82" s="182" t="str">
        <f t="shared" si="12"/>
        <v xml:space="preserve"> </v>
      </c>
      <c r="AO82" s="182" t="str">
        <f t="shared" si="12"/>
        <v xml:space="preserve"> </v>
      </c>
      <c r="AP82" s="182" t="str">
        <f t="shared" si="12"/>
        <v xml:space="preserve"> </v>
      </c>
      <c r="AQ82" s="182" t="str">
        <f t="shared" si="12"/>
        <v xml:space="preserve"> </v>
      </c>
      <c r="AR82" s="182" t="str">
        <f t="shared" si="12"/>
        <v xml:space="preserve"> </v>
      </c>
      <c r="AS82" s="182" t="str">
        <f t="shared" si="12"/>
        <v xml:space="preserve"> </v>
      </c>
      <c r="AT82" s="280"/>
      <c r="AU82" s="325"/>
    </row>
    <row r="83" spans="1:47" ht="9.75" customHeight="1" x14ac:dyDescent="0.2">
      <c r="A83" s="268"/>
      <c r="B83" s="269"/>
      <c r="C83" s="269"/>
      <c r="D83" s="269"/>
      <c r="E83" s="270"/>
      <c r="F83" s="184" t="str">
        <f>IF(F82&lt;&gt;" ","%"," ")</f>
        <v xml:space="preserve"> </v>
      </c>
      <c r="G83" s="184" t="str">
        <f t="shared" ref="G83:AS83" si="13">IF(G82&lt;&gt;" ","%"," ")</f>
        <v xml:space="preserve"> </v>
      </c>
      <c r="H83" s="184" t="str">
        <f t="shared" si="13"/>
        <v xml:space="preserve"> </v>
      </c>
      <c r="I83" s="184" t="str">
        <f t="shared" si="13"/>
        <v xml:space="preserve"> </v>
      </c>
      <c r="J83" s="184" t="str">
        <f t="shared" si="13"/>
        <v xml:space="preserve"> </v>
      </c>
      <c r="K83" s="184" t="str">
        <f t="shared" si="13"/>
        <v xml:space="preserve"> </v>
      </c>
      <c r="L83" s="184" t="str">
        <f t="shared" si="13"/>
        <v xml:space="preserve"> </v>
      </c>
      <c r="M83" s="184" t="str">
        <f t="shared" si="13"/>
        <v xml:space="preserve"> </v>
      </c>
      <c r="N83" s="184" t="str">
        <f t="shared" si="13"/>
        <v xml:space="preserve"> </v>
      </c>
      <c r="O83" s="184" t="str">
        <f t="shared" si="13"/>
        <v xml:space="preserve"> </v>
      </c>
      <c r="P83" s="184" t="str">
        <f t="shared" si="13"/>
        <v xml:space="preserve"> </v>
      </c>
      <c r="Q83" s="184" t="str">
        <f t="shared" si="13"/>
        <v xml:space="preserve"> </v>
      </c>
      <c r="R83" s="184" t="str">
        <f t="shared" si="13"/>
        <v xml:space="preserve"> </v>
      </c>
      <c r="S83" s="184" t="str">
        <f t="shared" si="13"/>
        <v xml:space="preserve"> </v>
      </c>
      <c r="T83" s="184" t="str">
        <f t="shared" si="13"/>
        <v xml:space="preserve"> </v>
      </c>
      <c r="U83" s="184" t="str">
        <f t="shared" si="13"/>
        <v xml:space="preserve"> </v>
      </c>
      <c r="V83" s="184" t="str">
        <f t="shared" si="13"/>
        <v xml:space="preserve"> </v>
      </c>
      <c r="W83" s="184" t="str">
        <f t="shared" si="13"/>
        <v xml:space="preserve"> </v>
      </c>
      <c r="X83" s="184" t="str">
        <f t="shared" si="13"/>
        <v xml:space="preserve"> </v>
      </c>
      <c r="Y83" s="184" t="str">
        <f t="shared" si="13"/>
        <v xml:space="preserve"> </v>
      </c>
      <c r="Z83" s="184" t="str">
        <f t="shared" si="13"/>
        <v xml:space="preserve"> </v>
      </c>
      <c r="AA83" s="184" t="str">
        <f t="shared" si="13"/>
        <v xml:space="preserve"> </v>
      </c>
      <c r="AB83" s="184" t="str">
        <f t="shared" si="13"/>
        <v xml:space="preserve"> </v>
      </c>
      <c r="AC83" s="184" t="str">
        <f t="shared" si="13"/>
        <v xml:space="preserve"> </v>
      </c>
      <c r="AD83" s="184" t="str">
        <f t="shared" si="13"/>
        <v xml:space="preserve"> </v>
      </c>
      <c r="AE83" s="184" t="str">
        <f t="shared" si="13"/>
        <v xml:space="preserve"> </v>
      </c>
      <c r="AF83" s="184" t="str">
        <f t="shared" si="13"/>
        <v xml:space="preserve"> </v>
      </c>
      <c r="AG83" s="184" t="str">
        <f t="shared" si="13"/>
        <v xml:space="preserve"> </v>
      </c>
      <c r="AH83" s="184" t="str">
        <f t="shared" si="13"/>
        <v xml:space="preserve"> </v>
      </c>
      <c r="AI83" s="184" t="str">
        <f t="shared" si="13"/>
        <v xml:space="preserve"> </v>
      </c>
      <c r="AJ83" s="184" t="str">
        <f t="shared" si="13"/>
        <v xml:space="preserve"> </v>
      </c>
      <c r="AK83" s="184" t="str">
        <f t="shared" si="13"/>
        <v xml:space="preserve"> </v>
      </c>
      <c r="AL83" s="184" t="str">
        <f t="shared" si="13"/>
        <v xml:space="preserve"> </v>
      </c>
      <c r="AM83" s="184" t="str">
        <f t="shared" si="13"/>
        <v xml:space="preserve"> </v>
      </c>
      <c r="AN83" s="184" t="str">
        <f t="shared" si="13"/>
        <v xml:space="preserve"> </v>
      </c>
      <c r="AO83" s="184" t="str">
        <f t="shared" si="13"/>
        <v xml:space="preserve"> </v>
      </c>
      <c r="AP83" s="184" t="str">
        <f t="shared" si="13"/>
        <v xml:space="preserve"> </v>
      </c>
      <c r="AQ83" s="184" t="str">
        <f t="shared" si="13"/>
        <v xml:space="preserve"> </v>
      </c>
      <c r="AR83" s="184" t="str">
        <f t="shared" si="13"/>
        <v xml:space="preserve"> </v>
      </c>
      <c r="AS83" s="184" t="str">
        <f t="shared" si="13"/>
        <v xml:space="preserve"> </v>
      </c>
      <c r="AT83" s="281"/>
      <c r="AU83" s="326"/>
    </row>
    <row r="84" spans="1:47" ht="9.75" customHeight="1" x14ac:dyDescent="0.2">
      <c r="A84" s="48"/>
      <c r="B84" s="48"/>
      <c r="C84" s="48"/>
      <c r="D84" s="48"/>
      <c r="E84" s="48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50"/>
      <c r="AU84" s="50"/>
    </row>
    <row r="85" spans="1:47" ht="9.75" customHeight="1" x14ac:dyDescent="0.2">
      <c r="A85" s="48"/>
      <c r="B85" s="48"/>
      <c r="C85" s="48"/>
      <c r="D85" s="48"/>
      <c r="E85" s="48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50"/>
      <c r="AU85" s="50"/>
    </row>
    <row r="86" spans="1:47" ht="9.75" customHeight="1" x14ac:dyDescent="0.2">
      <c r="A86" s="48"/>
      <c r="B86" s="48"/>
      <c r="C86" s="48"/>
      <c r="D86" s="48"/>
      <c r="E86" s="48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50"/>
      <c r="AU86" s="50"/>
    </row>
    <row r="87" spans="1:47" ht="9.75" customHeight="1" x14ac:dyDescent="0.2">
      <c r="A87" s="48"/>
      <c r="B87" s="48"/>
      <c r="C87" s="48"/>
      <c r="D87" s="48"/>
      <c r="E87" s="48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50"/>
      <c r="AU87" s="50"/>
    </row>
    <row r="88" spans="1:47" ht="9.75" customHeight="1" x14ac:dyDescent="0.2">
      <c r="A88" s="48"/>
      <c r="B88" s="48"/>
      <c r="C88" s="48"/>
      <c r="D88" s="48"/>
      <c r="E88" s="48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50"/>
      <c r="AU88" s="50"/>
    </row>
    <row r="89" spans="1:47" ht="9.75" customHeight="1" x14ac:dyDescent="0.2">
      <c r="A89" s="48"/>
      <c r="B89" s="48"/>
      <c r="C89" s="48"/>
      <c r="D89" s="48"/>
      <c r="E89" s="48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50"/>
      <c r="AU89" s="50"/>
    </row>
    <row r="90" spans="1:47" ht="9.75" customHeight="1" x14ac:dyDescent="0.2">
      <c r="A90" s="48"/>
      <c r="B90" s="48"/>
      <c r="C90" s="48"/>
      <c r="D90" s="48"/>
      <c r="E90" s="48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50"/>
      <c r="AU90" s="50"/>
    </row>
    <row r="91" spans="1:47" ht="9.75" customHeight="1" x14ac:dyDescent="0.2">
      <c r="A91" s="48"/>
      <c r="B91" s="48"/>
      <c r="C91" s="48"/>
      <c r="D91" s="48"/>
      <c r="E91" s="4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50"/>
      <c r="AU91" s="50"/>
    </row>
    <row r="92" spans="1:47" ht="9.75" customHeight="1" x14ac:dyDescent="0.2">
      <c r="A92" s="48"/>
      <c r="B92" s="48"/>
      <c r="C92" s="48"/>
      <c r="D92" s="48"/>
      <c r="E92" s="48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50"/>
      <c r="AU92" s="50"/>
    </row>
    <row r="93" spans="1:47" ht="9.75" customHeight="1" x14ac:dyDescent="0.2">
      <c r="A93" s="48"/>
      <c r="B93" s="48"/>
      <c r="C93" s="48"/>
      <c r="D93" s="48"/>
      <c r="E93" s="4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50"/>
      <c r="AU93" s="50"/>
    </row>
    <row r="94" spans="1:47" ht="9.75" customHeight="1" x14ac:dyDescent="0.2">
      <c r="A94" s="48"/>
      <c r="B94" s="48"/>
      <c r="C94" s="48"/>
      <c r="D94" s="48"/>
      <c r="E94" s="4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50"/>
      <c r="AU94" s="50"/>
    </row>
    <row r="95" spans="1:47" ht="9.75" customHeight="1" x14ac:dyDescent="0.2">
      <c r="A95" s="48"/>
      <c r="B95" s="48"/>
      <c r="C95" s="48"/>
      <c r="D95" s="48"/>
      <c r="E95" s="4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50"/>
      <c r="AU95" s="50"/>
    </row>
    <row r="96" spans="1:47" ht="9.75" customHeight="1" x14ac:dyDescent="0.2">
      <c r="A96" s="48"/>
      <c r="B96" s="48"/>
      <c r="C96" s="48"/>
      <c r="D96" s="48"/>
      <c r="E96" s="4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50"/>
      <c r="AU96" s="50"/>
    </row>
    <row r="97" spans="1:47" ht="9.75" customHeight="1" x14ac:dyDescent="0.2">
      <c r="A97" s="48"/>
      <c r="B97" s="48"/>
      <c r="C97" s="48"/>
      <c r="D97" s="48"/>
      <c r="E97" s="4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50"/>
      <c r="AU97" s="50"/>
    </row>
    <row r="98" spans="1:47" ht="9.75" customHeight="1" x14ac:dyDescent="0.2">
      <c r="A98" s="48"/>
      <c r="B98" s="48"/>
      <c r="C98" s="48"/>
      <c r="D98" s="48"/>
      <c r="E98" s="4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50"/>
      <c r="AU98" s="50"/>
    </row>
    <row r="99" spans="1:47" ht="9.75" customHeight="1" x14ac:dyDescent="0.2">
      <c r="A99" s="48"/>
      <c r="B99" s="48"/>
      <c r="C99" s="48"/>
      <c r="D99" s="48"/>
      <c r="E99" s="4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50"/>
      <c r="AU99" s="50"/>
    </row>
    <row r="100" spans="1:47" ht="9.75" customHeight="1" x14ac:dyDescent="0.2">
      <c r="A100" s="48"/>
      <c r="B100" s="48"/>
      <c r="C100" s="48"/>
      <c r="D100" s="48"/>
      <c r="E100" s="48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50"/>
      <c r="AU100" s="50"/>
    </row>
    <row r="101" spans="1:47" ht="9.75" customHeight="1" x14ac:dyDescent="0.2">
      <c r="A101" s="51"/>
      <c r="B101" s="51"/>
      <c r="C101" s="51"/>
      <c r="D101" s="51"/>
      <c r="E101" s="51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3"/>
      <c r="AU101" s="53"/>
    </row>
    <row r="102" spans="1:47" ht="6.75" customHeight="1" x14ac:dyDescent="0.2">
      <c r="A102" s="51"/>
      <c r="B102" s="51"/>
      <c r="C102" s="51"/>
      <c r="D102" s="51"/>
      <c r="E102" s="51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3"/>
      <c r="AU102" s="53"/>
    </row>
    <row r="103" spans="1:47" ht="12.75" customHeight="1" x14ac:dyDescent="0.2">
      <c r="A103" s="51"/>
      <c r="B103" s="51"/>
      <c r="C103" s="51"/>
      <c r="D103" s="51"/>
      <c r="E103" s="51"/>
      <c r="F103" s="52"/>
      <c r="G103" s="52"/>
      <c r="H103" s="52"/>
      <c r="I103" s="52"/>
      <c r="J103" s="52"/>
      <c r="K103" s="52"/>
      <c r="L103" s="252" t="s">
        <v>76</v>
      </c>
      <c r="M103" s="252"/>
      <c r="N103" s="252"/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  <c r="Y103" s="252"/>
      <c r="Z103" s="252"/>
      <c r="AA103" s="252"/>
      <c r="AB103" s="252"/>
      <c r="AC103" s="252"/>
      <c r="AD103" s="252"/>
      <c r="AE103" s="252"/>
      <c r="AF103" s="252"/>
      <c r="AG103" s="252" t="s">
        <v>48</v>
      </c>
      <c r="AH103" s="252"/>
      <c r="AI103" s="252"/>
      <c r="AJ103" s="252"/>
      <c r="AK103" s="252"/>
      <c r="AL103" s="252"/>
      <c r="AM103" s="252"/>
      <c r="AN103" s="252"/>
      <c r="AO103" s="252"/>
      <c r="AP103" s="252"/>
      <c r="AQ103" s="252"/>
      <c r="AR103" s="252"/>
      <c r="AS103" s="252"/>
      <c r="AT103" s="252"/>
      <c r="AU103" s="252"/>
    </row>
    <row r="104" spans="1:47" ht="12" customHeight="1" x14ac:dyDescent="0.2">
      <c r="A104" s="262" t="s">
        <v>53</v>
      </c>
      <c r="B104" s="263"/>
      <c r="C104" s="263"/>
      <c r="D104" s="263"/>
      <c r="E104" s="263"/>
      <c r="F104" s="263"/>
      <c r="G104" s="263"/>
      <c r="H104" s="263"/>
      <c r="I104" s="263"/>
      <c r="J104" s="263"/>
      <c r="K104" s="26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5"/>
      <c r="AU104" s="53"/>
    </row>
    <row r="105" spans="1:47" ht="14.1" customHeight="1" x14ac:dyDescent="0.2">
      <c r="A105" s="305" t="s">
        <v>97</v>
      </c>
      <c r="B105" s="305"/>
      <c r="C105" s="305"/>
      <c r="D105" s="56" t="s">
        <v>88</v>
      </c>
      <c r="E105" s="57">
        <f>COUNTIFS($AT$7:$AT$72,"&gt;=90",$AT$7:$AT$72,"&lt;=100")</f>
        <v>0</v>
      </c>
      <c r="F105" s="309" t="str">
        <f t="shared" ref="F105:F115" si="14">IF(E105&lt;&gt;" ","KİŞİ"," ")</f>
        <v>KİŞİ</v>
      </c>
      <c r="G105" s="309"/>
      <c r="H105" s="57" t="str">
        <f>IF(E105=" "," ","%")</f>
        <v>%</v>
      </c>
      <c r="I105" s="310" t="e">
        <f>IF(E105=" "," ",100*E105/E115)</f>
        <v>#VALUE!</v>
      </c>
      <c r="J105" s="310"/>
      <c r="K105" s="311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5"/>
      <c r="AU105" s="53"/>
    </row>
    <row r="106" spans="1:47" ht="14.1" customHeight="1" x14ac:dyDescent="0.2">
      <c r="A106" s="305" t="s">
        <v>99</v>
      </c>
      <c r="B106" s="305"/>
      <c r="C106" s="305"/>
      <c r="D106" s="56" t="s">
        <v>89</v>
      </c>
      <c r="E106" s="57">
        <f>COUNTIFS($AT$7:$AT$72,"&gt;=80",$AT$7:$AT$72,"&lt;=89")</f>
        <v>0</v>
      </c>
      <c r="F106" s="309" t="str">
        <f t="shared" ref="F106" si="15">IF(E106&lt;&gt;" ","KİŞİ"," ")</f>
        <v>KİŞİ</v>
      </c>
      <c r="G106" s="309"/>
      <c r="H106" s="57" t="str">
        <f>IF(E105=" "," ","%")</f>
        <v>%</v>
      </c>
      <c r="I106" s="310" t="e">
        <f>IF(E106=" "," ",100*E106/E115)</f>
        <v>#VALUE!</v>
      </c>
      <c r="J106" s="310"/>
      <c r="K106" s="311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5"/>
      <c r="AU106" s="53"/>
    </row>
    <row r="107" spans="1:47" ht="14.1" customHeight="1" x14ac:dyDescent="0.2">
      <c r="A107" s="305" t="s">
        <v>100</v>
      </c>
      <c r="B107" s="305"/>
      <c r="C107" s="305"/>
      <c r="D107" s="56" t="s">
        <v>90</v>
      </c>
      <c r="E107" s="57">
        <f>COUNTIFS($AT$7:$AT$72,"&gt;=75",$AT$7:$AT$72,"&lt;=79")</f>
        <v>0</v>
      </c>
      <c r="F107" s="309" t="str">
        <f t="shared" ref="F107" si="16">IF(E107&lt;&gt;" ","KİŞİ"," ")</f>
        <v>KİŞİ</v>
      </c>
      <c r="G107" s="309"/>
      <c r="H107" s="57" t="str">
        <f>IF(E105=" "," ","%")</f>
        <v>%</v>
      </c>
      <c r="I107" s="310" t="e">
        <f>IF(E107=" "," ",100*E107/E115)</f>
        <v>#VALUE!</v>
      </c>
      <c r="J107" s="310"/>
      <c r="K107" s="311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5"/>
      <c r="AU107" s="53"/>
    </row>
    <row r="108" spans="1:47" ht="14.1" customHeight="1" x14ac:dyDescent="0.2">
      <c r="A108" s="305" t="s">
        <v>101</v>
      </c>
      <c r="B108" s="305"/>
      <c r="C108" s="305"/>
      <c r="D108" s="56" t="s">
        <v>91</v>
      </c>
      <c r="E108" s="57">
        <f>COUNTIFS($AT$7:$AT$72,"&gt;=70",$AT$7:$AT$72,"&lt;=74")</f>
        <v>0</v>
      </c>
      <c r="F108" s="309" t="str">
        <f t="shared" ref="F108" si="17">IF(E108&lt;&gt;" ","KİŞİ"," ")</f>
        <v>KİŞİ</v>
      </c>
      <c r="G108" s="309"/>
      <c r="H108" s="57" t="str">
        <f>IF(E105=" "," ","%")</f>
        <v>%</v>
      </c>
      <c r="I108" s="310" t="e">
        <f>IF(E108=" "," ",100*E108/E115)</f>
        <v>#VALUE!</v>
      </c>
      <c r="J108" s="310"/>
      <c r="K108" s="311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5"/>
      <c r="AU108" s="53"/>
    </row>
    <row r="109" spans="1:47" ht="14.1" customHeight="1" x14ac:dyDescent="0.2">
      <c r="A109" s="306" t="s">
        <v>98</v>
      </c>
      <c r="B109" s="307"/>
      <c r="C109" s="308"/>
      <c r="D109" s="56" t="s">
        <v>92</v>
      </c>
      <c r="E109" s="57">
        <f>COUNTIFS($AT$7:$AT$72,"&gt;=60",$AT$7:$AT$72,"&lt;=69")</f>
        <v>0</v>
      </c>
      <c r="F109" s="309" t="str">
        <f t="shared" ref="F109" si="18">IF(E109&lt;&gt;" ","KİŞİ"," ")</f>
        <v>KİŞİ</v>
      </c>
      <c r="G109" s="309"/>
      <c r="H109" s="57" t="str">
        <f>IF(E105=" "," ","%")</f>
        <v>%</v>
      </c>
      <c r="I109" s="310" t="e">
        <f>IF(E109=" "," ",100*E109/E115)</f>
        <v>#VALUE!</v>
      </c>
      <c r="J109" s="310"/>
      <c r="K109" s="311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5"/>
      <c r="AU109" s="53"/>
    </row>
    <row r="110" spans="1:47" ht="14.1" customHeight="1" x14ac:dyDescent="0.2">
      <c r="A110" s="306" t="s">
        <v>102</v>
      </c>
      <c r="B110" s="307"/>
      <c r="C110" s="308"/>
      <c r="D110" s="56" t="s">
        <v>93</v>
      </c>
      <c r="E110" s="57">
        <f>COUNTIFS($AT$7:$AT$72,"&gt;=50",$AT$7:$AT$72,"&lt;=59")</f>
        <v>0</v>
      </c>
      <c r="F110" s="309" t="str">
        <f t="shared" si="14"/>
        <v>KİŞİ</v>
      </c>
      <c r="G110" s="309"/>
      <c r="H110" s="57" t="str">
        <f>IF(E105=" "," ","%")</f>
        <v>%</v>
      </c>
      <c r="I110" s="310" t="e">
        <f>IF(E110=" "," ",100*E110/E115)</f>
        <v>#VALUE!</v>
      </c>
      <c r="J110" s="310"/>
      <c r="K110" s="311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252"/>
      <c r="AG110" s="252"/>
      <c r="AH110" s="252"/>
      <c r="AI110" s="252"/>
      <c r="AJ110" s="252"/>
      <c r="AK110" s="252"/>
      <c r="AL110" s="252"/>
      <c r="AM110" s="252"/>
      <c r="AN110" s="252"/>
      <c r="AO110" s="54"/>
      <c r="AP110" s="54"/>
      <c r="AQ110" s="54"/>
      <c r="AR110" s="54"/>
      <c r="AS110" s="54"/>
      <c r="AT110" s="55"/>
      <c r="AU110" s="53"/>
    </row>
    <row r="111" spans="1:47" ht="14.1" customHeight="1" x14ac:dyDescent="0.2">
      <c r="A111" s="306" t="s">
        <v>103</v>
      </c>
      <c r="B111" s="307"/>
      <c r="C111" s="308"/>
      <c r="D111" s="56" t="s">
        <v>94</v>
      </c>
      <c r="E111" s="57">
        <f>COUNTIFS($AT$7:$AT$72,"&gt;=40",$AT$7:$AT$72,"&lt;=49")</f>
        <v>0</v>
      </c>
      <c r="F111" s="309" t="str">
        <f t="shared" si="14"/>
        <v>KİŞİ</v>
      </c>
      <c r="G111" s="309"/>
      <c r="H111" s="57" t="str">
        <f>IF(E105=" "," ","%")</f>
        <v>%</v>
      </c>
      <c r="I111" s="310" t="e">
        <f>IF(E111=" "," ",100*E111/E115)</f>
        <v>#VALUE!</v>
      </c>
      <c r="J111" s="310"/>
      <c r="K111" s="311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3"/>
      <c r="AU111" s="53"/>
    </row>
    <row r="112" spans="1:47" ht="14.1" customHeight="1" x14ac:dyDescent="0.2">
      <c r="A112" s="306" t="s">
        <v>104</v>
      </c>
      <c r="B112" s="307"/>
      <c r="C112" s="308"/>
      <c r="D112" s="56" t="s">
        <v>95</v>
      </c>
      <c r="E112" s="57">
        <f>COUNTIFS($AT$7:$AT$72,"&gt;=30",$AT$7:$AT$72,"&lt;=39")</f>
        <v>0</v>
      </c>
      <c r="F112" s="309" t="str">
        <f t="shared" si="14"/>
        <v>KİŞİ</v>
      </c>
      <c r="G112" s="309"/>
      <c r="H112" s="57" t="str">
        <f>IF(E105=" "," ","%")</f>
        <v>%</v>
      </c>
      <c r="I112" s="310" t="e">
        <f>IF(E112=" "," ",100*E112/E115)</f>
        <v>#VALUE!</v>
      </c>
      <c r="J112" s="310"/>
      <c r="K112" s="311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3"/>
      <c r="AU112" s="53"/>
    </row>
    <row r="113" spans="1:47" ht="14.1" customHeight="1" x14ac:dyDescent="0.2">
      <c r="A113" s="305" t="s">
        <v>105</v>
      </c>
      <c r="B113" s="305"/>
      <c r="C113" s="305"/>
      <c r="D113" s="56" t="s">
        <v>96</v>
      </c>
      <c r="E113" s="57">
        <f>COUNTIFS($AT$7:$AT$72,"&gt;=0",$AT$7:$AT$72,"&lt;=29")</f>
        <v>0</v>
      </c>
      <c r="F113" s="309" t="str">
        <f t="shared" si="14"/>
        <v>KİŞİ</v>
      </c>
      <c r="G113" s="309"/>
      <c r="H113" s="57" t="str">
        <f>IF(E105=" "," ","%")</f>
        <v>%</v>
      </c>
      <c r="I113" s="310" t="e">
        <f>IF(E113=" "," ",100*E113/E115)</f>
        <v>#VALUE!</v>
      </c>
      <c r="J113" s="310"/>
      <c r="K113" s="311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3"/>
      <c r="AU113" s="53"/>
    </row>
    <row r="114" spans="1:47" ht="14.1" customHeight="1" x14ac:dyDescent="0.2">
      <c r="A114" s="327" t="s">
        <v>30</v>
      </c>
      <c r="B114" s="327"/>
      <c r="C114" s="327"/>
      <c r="D114" s="128" t="s">
        <v>32</v>
      </c>
      <c r="E114" s="129">
        <f>IF(COUNTIF(AU7:AU72," ")=ROWS(AU7:AU72)," ",COUNTIF(AU7:AU72,0))</f>
        <v>0</v>
      </c>
      <c r="F114" s="327" t="str">
        <f t="shared" si="14"/>
        <v>KİŞİ</v>
      </c>
      <c r="G114" s="327"/>
      <c r="H114" s="129" t="str">
        <f>IF(E105=" "," ","%")</f>
        <v>%</v>
      </c>
      <c r="I114" s="328" t="e">
        <f>IF(E114=" "," ",100*E114/E115)</f>
        <v>#VALUE!</v>
      </c>
      <c r="J114" s="328"/>
      <c r="K114" s="328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3"/>
      <c r="AU114" s="53"/>
    </row>
    <row r="115" spans="1:47" ht="14.1" customHeight="1" x14ac:dyDescent="0.2">
      <c r="A115" s="258" t="s">
        <v>31</v>
      </c>
      <c r="B115" s="258"/>
      <c r="C115" s="258"/>
      <c r="D115" s="258"/>
      <c r="E115" s="124" t="str">
        <f>IF(SUM(E105:E114)=0," ",SUM(E105:E114))</f>
        <v xml:space="preserve"> </v>
      </c>
      <c r="F115" s="250" t="str">
        <f t="shared" si="14"/>
        <v xml:space="preserve"> </v>
      </c>
      <c r="G115" s="251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3"/>
      <c r="AU115" s="53"/>
    </row>
    <row r="116" spans="1:47" ht="12" customHeight="1" x14ac:dyDescent="0.2">
      <c r="A116" s="51"/>
      <c r="B116" s="51"/>
      <c r="C116" s="51"/>
      <c r="D116" s="51"/>
      <c r="E116" s="51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3"/>
      <c r="AU116" s="53"/>
    </row>
    <row r="117" spans="1:47" ht="14.25" customHeight="1" x14ac:dyDescent="0.2">
      <c r="A117" s="51"/>
      <c r="B117" s="51"/>
      <c r="C117" s="51"/>
      <c r="D117" s="51"/>
      <c r="E117" s="51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3"/>
      <c r="AU117" s="53"/>
    </row>
    <row r="118" spans="1:47" x14ac:dyDescent="0.2">
      <c r="A118" s="300" t="s">
        <v>33</v>
      </c>
      <c r="B118" s="300"/>
      <c r="C118" s="300"/>
      <c r="D118" s="58" t="str">
        <f>IF(COUNTIF(AT7:AT72," ")=ROWS(AT7:AT72)," ",LARGE(AT7:AT72,1))</f>
        <v xml:space="preserve"> </v>
      </c>
      <c r="E118" s="296"/>
      <c r="F118" s="297"/>
      <c r="G118" s="297"/>
      <c r="H118" s="297"/>
      <c r="I118" s="297"/>
      <c r="J118" s="297"/>
      <c r="K118" s="297"/>
      <c r="L118" s="42"/>
      <c r="M118" s="252" t="s">
        <v>47</v>
      </c>
      <c r="N118" s="252"/>
      <c r="O118" s="252"/>
      <c r="P118" s="252"/>
      <c r="Q118" s="252"/>
      <c r="R118" s="252"/>
      <c r="S118" s="252"/>
      <c r="T118" s="252"/>
      <c r="U118" s="252"/>
      <c r="V118" s="252"/>
      <c r="W118" s="252"/>
      <c r="X118" s="252"/>
      <c r="Y118" s="252"/>
      <c r="Z118" s="252"/>
      <c r="AA118" s="252"/>
      <c r="AB118" s="252"/>
      <c r="AC118" s="252"/>
      <c r="AD118" s="252"/>
      <c r="AE118" s="252"/>
      <c r="AF118" s="52"/>
      <c r="AP118" s="54"/>
    </row>
    <row r="119" spans="1:47" ht="12" customHeight="1" x14ac:dyDescent="0.2">
      <c r="A119" s="300" t="s">
        <v>34</v>
      </c>
      <c r="B119" s="300"/>
      <c r="C119" s="300"/>
      <c r="D119" s="58" t="str">
        <f>IF(COUNTIF(AT7:AT50," ")=ROWS(AT7:AT50)," ",SMALL(AT7:AT50,1))</f>
        <v xml:space="preserve"> </v>
      </c>
      <c r="E119" s="296"/>
      <c r="F119" s="297"/>
      <c r="G119" s="297"/>
      <c r="H119" s="297"/>
      <c r="I119" s="297"/>
      <c r="J119" s="297"/>
      <c r="K119" s="297"/>
      <c r="L119" s="42"/>
      <c r="M119" s="4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P119" s="1"/>
    </row>
    <row r="120" spans="1:47" ht="15" customHeight="1" x14ac:dyDescent="0.2">
      <c r="A120" s="300" t="s">
        <v>35</v>
      </c>
      <c r="B120" s="300"/>
      <c r="C120" s="300"/>
      <c r="D120" s="59" t="str">
        <f>AT75</f>
        <v xml:space="preserve"> </v>
      </c>
      <c r="E120" s="298"/>
      <c r="F120" s="299"/>
      <c r="G120" s="299"/>
      <c r="H120" s="299"/>
      <c r="I120" s="299"/>
      <c r="J120" s="299"/>
      <c r="K120" s="299"/>
      <c r="L120" s="60"/>
      <c r="M120" s="60"/>
      <c r="N120" s="8"/>
      <c r="O120" s="8"/>
      <c r="P120" s="8"/>
      <c r="Q120" s="8"/>
      <c r="R120" s="8"/>
      <c r="S120" s="8"/>
      <c r="T120" s="8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285" t="s">
        <v>39</v>
      </c>
      <c r="AH120" s="286"/>
      <c r="AI120" s="286"/>
      <c r="AJ120" s="286"/>
      <c r="AK120" s="286"/>
      <c r="AL120" s="286"/>
      <c r="AM120" s="286"/>
      <c r="AN120" s="286"/>
      <c r="AO120" s="287"/>
      <c r="AP120" s="10"/>
      <c r="AQ120" s="285" t="s">
        <v>40</v>
      </c>
      <c r="AR120" s="286"/>
      <c r="AS120" s="286"/>
      <c r="AT120" s="286"/>
      <c r="AU120" s="287"/>
    </row>
    <row r="121" spans="1:47" ht="15" customHeight="1" x14ac:dyDescent="0.2">
      <c r="A121" s="61"/>
      <c r="B121" s="61"/>
      <c r="C121" s="61"/>
      <c r="D121" s="62"/>
      <c r="E121" s="60"/>
      <c r="F121" s="62"/>
      <c r="G121" s="62"/>
      <c r="H121" s="62"/>
      <c r="I121" s="62"/>
      <c r="J121" s="62"/>
      <c r="K121" s="62"/>
      <c r="L121" s="62"/>
      <c r="M121" s="62"/>
      <c r="N121" s="8"/>
      <c r="O121" s="8"/>
      <c r="P121" s="8"/>
      <c r="Q121" s="8"/>
      <c r="R121" s="8"/>
      <c r="S121" s="8"/>
      <c r="T121" s="8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253">
        <v>45090</v>
      </c>
      <c r="AH121" s="254"/>
      <c r="AI121" s="254"/>
      <c r="AJ121" s="254"/>
      <c r="AK121" s="254"/>
      <c r="AL121" s="254"/>
      <c r="AM121" s="254"/>
      <c r="AN121" s="254"/>
      <c r="AO121" s="255"/>
      <c r="AP121" s="9"/>
      <c r="AQ121" s="329" t="s">
        <v>82</v>
      </c>
      <c r="AR121" s="254"/>
      <c r="AS121" s="254"/>
      <c r="AT121" s="254"/>
      <c r="AU121" s="255"/>
    </row>
    <row r="122" spans="1:47" ht="12" customHeight="1" x14ac:dyDescent="0.2">
      <c r="A122" s="294" t="s">
        <v>36</v>
      </c>
      <c r="B122" s="295"/>
      <c r="C122" s="295"/>
      <c r="D122" s="295"/>
      <c r="E122" s="63" t="str">
        <f>IF(COUNTIF(AT7:AT72," ")=ROWS(AT7:AT72)," ",SUM(E105:E110))</f>
        <v xml:space="preserve"> </v>
      </c>
      <c r="F122" s="250" t="str">
        <f>IF(E122&lt;&gt;" ","KİŞİ"," ")</f>
        <v xml:space="preserve"> </v>
      </c>
      <c r="G122" s="301"/>
      <c r="H122" s="63" t="str">
        <f>IF(I122=" "," ","%")</f>
        <v xml:space="preserve"> </v>
      </c>
      <c r="I122" s="302" t="str">
        <f>IF(E122=" "," ",100*E122/E115)</f>
        <v xml:space="preserve"> </v>
      </c>
      <c r="J122" s="303"/>
      <c r="K122" s="303"/>
      <c r="L122" s="64"/>
      <c r="M122" s="64"/>
      <c r="N122" s="11"/>
      <c r="O122" s="11"/>
      <c r="P122" s="11"/>
      <c r="Q122" s="11"/>
      <c r="R122" s="11"/>
      <c r="S122" s="11"/>
      <c r="T122" s="11"/>
      <c r="U122" s="11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282">
        <f>'K. Bilgiler'!H20</f>
        <v>0</v>
      </c>
      <c r="AH122" s="283"/>
      <c r="AI122" s="283"/>
      <c r="AJ122" s="283"/>
      <c r="AK122" s="283"/>
      <c r="AL122" s="283"/>
      <c r="AM122" s="283"/>
      <c r="AN122" s="283"/>
      <c r="AO122" s="284"/>
      <c r="AP122" s="12"/>
      <c r="AQ122" s="274">
        <f>'K. Bilgiler'!H22</f>
        <v>0</v>
      </c>
      <c r="AR122" s="275"/>
      <c r="AS122" s="275"/>
      <c r="AT122" s="275"/>
      <c r="AU122" s="276"/>
    </row>
    <row r="123" spans="1:47" ht="12" customHeight="1" x14ac:dyDescent="0.2">
      <c r="A123" s="294" t="s">
        <v>37</v>
      </c>
      <c r="B123" s="295"/>
      <c r="C123" s="295"/>
      <c r="D123" s="295"/>
      <c r="E123" s="63" t="str">
        <f>IF(COUNTIF(AT7:AT72," ")=ROWS(AT7:AT72)," ",SUM(E111:E114))</f>
        <v xml:space="preserve"> </v>
      </c>
      <c r="F123" s="250" t="str">
        <f>IF(E123&lt;&gt;" ","KİŞİ"," ")</f>
        <v xml:space="preserve"> </v>
      </c>
      <c r="G123" s="301"/>
      <c r="H123" s="63" t="str">
        <f>IF(I123=" "," ","%")</f>
        <v xml:space="preserve"> </v>
      </c>
      <c r="I123" s="302" t="str">
        <f>IF(E123=" "," ",100*E123/E115)</f>
        <v xml:space="preserve"> </v>
      </c>
      <c r="J123" s="303"/>
      <c r="K123" s="303"/>
      <c r="L123" s="64"/>
      <c r="M123" s="64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288" t="s">
        <v>87</v>
      </c>
      <c r="AH123" s="289"/>
      <c r="AI123" s="289"/>
      <c r="AJ123" s="289"/>
      <c r="AK123" s="289"/>
      <c r="AL123" s="289"/>
      <c r="AM123" s="289"/>
      <c r="AN123" s="289"/>
      <c r="AO123" s="290"/>
      <c r="AP123" s="11"/>
      <c r="AQ123" s="274" t="s">
        <v>41</v>
      </c>
      <c r="AR123" s="275"/>
      <c r="AS123" s="275"/>
      <c r="AT123" s="275"/>
      <c r="AU123" s="276"/>
    </row>
    <row r="124" spans="1:47" x14ac:dyDescent="0.2">
      <c r="AG124" s="291"/>
      <c r="AH124" s="292"/>
      <c r="AI124" s="292"/>
      <c r="AJ124" s="292"/>
      <c r="AK124" s="292"/>
      <c r="AL124" s="292"/>
      <c r="AM124" s="292"/>
      <c r="AN124" s="292"/>
      <c r="AO124" s="293"/>
      <c r="AQ124" s="277"/>
      <c r="AR124" s="278"/>
      <c r="AS124" s="278"/>
      <c r="AT124" s="278"/>
      <c r="AU124" s="279"/>
    </row>
    <row r="133" spans="4:4" x14ac:dyDescent="0.2">
      <c r="D133" s="35"/>
    </row>
  </sheetData>
  <mergeCells count="147">
    <mergeCell ref="C65:E65"/>
    <mergeCell ref="C66:E66"/>
    <mergeCell ref="C67:E67"/>
    <mergeCell ref="C68:E68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62:E62"/>
    <mergeCell ref="C63:E63"/>
    <mergeCell ref="C64:E64"/>
    <mergeCell ref="C56:E56"/>
    <mergeCell ref="C57:E57"/>
    <mergeCell ref="C58:E58"/>
    <mergeCell ref="C59:E59"/>
    <mergeCell ref="C60:E60"/>
    <mergeCell ref="C61:E61"/>
    <mergeCell ref="C43:E43"/>
    <mergeCell ref="C44:E44"/>
    <mergeCell ref="AQ122:AU122"/>
    <mergeCell ref="A120:C120"/>
    <mergeCell ref="E120:K120"/>
    <mergeCell ref="A123:D123"/>
    <mergeCell ref="F123:G123"/>
    <mergeCell ref="I123:K123"/>
    <mergeCell ref="AG123:AO124"/>
    <mergeCell ref="AQ123:AU123"/>
    <mergeCell ref="AQ124:AU124"/>
    <mergeCell ref="AG120:AO120"/>
    <mergeCell ref="AQ120:AU120"/>
    <mergeCell ref="AG121:AO121"/>
    <mergeCell ref="AQ121:AU121"/>
    <mergeCell ref="A122:D122"/>
    <mergeCell ref="F122:G122"/>
    <mergeCell ref="I122:K122"/>
    <mergeCell ref="AG122:AO122"/>
    <mergeCell ref="A114:C114"/>
    <mergeCell ref="F114:G114"/>
    <mergeCell ref="I114:K114"/>
    <mergeCell ref="A115:D115"/>
    <mergeCell ref="F115:G115"/>
    <mergeCell ref="A118:C118"/>
    <mergeCell ref="E118:K118"/>
    <mergeCell ref="M118:AE118"/>
    <mergeCell ref="A119:C119"/>
    <mergeCell ref="E119:K119"/>
    <mergeCell ref="A112:C112"/>
    <mergeCell ref="F112:G112"/>
    <mergeCell ref="I112:K112"/>
    <mergeCell ref="A113:C113"/>
    <mergeCell ref="F113:G113"/>
    <mergeCell ref="I113:K113"/>
    <mergeCell ref="AF110:AN110"/>
    <mergeCell ref="A111:C111"/>
    <mergeCell ref="F111:G111"/>
    <mergeCell ref="I111:K111"/>
    <mergeCell ref="A110:C110"/>
    <mergeCell ref="F110:G110"/>
    <mergeCell ref="I110:K110"/>
    <mergeCell ref="A105:C105"/>
    <mergeCell ref="F105:G105"/>
    <mergeCell ref="I105:K105"/>
    <mergeCell ref="A75:E75"/>
    <mergeCell ref="A76:E76"/>
    <mergeCell ref="A77:E78"/>
    <mergeCell ref="AT77:AT78"/>
    <mergeCell ref="AU77:AU78"/>
    <mergeCell ref="A79:E79"/>
    <mergeCell ref="A80:E81"/>
    <mergeCell ref="AT80:AT81"/>
    <mergeCell ref="AU80:AU81"/>
    <mergeCell ref="A82:E83"/>
    <mergeCell ref="AT82:AT83"/>
    <mergeCell ref="AU82:AU83"/>
    <mergeCell ref="C69:E69"/>
    <mergeCell ref="C70:E70"/>
    <mergeCell ref="C71:E71"/>
    <mergeCell ref="L103:AF103"/>
    <mergeCell ref="AG103:AU103"/>
    <mergeCell ref="A104:K104"/>
    <mergeCell ref="C16:E16"/>
    <mergeCell ref="C17:E17"/>
    <mergeCell ref="C18:E18"/>
    <mergeCell ref="C19:E19"/>
    <mergeCell ref="C20:E20"/>
    <mergeCell ref="C21:E21"/>
    <mergeCell ref="C72:E72"/>
    <mergeCell ref="A73:E73"/>
    <mergeCell ref="A74:E74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32:E32"/>
    <mergeCell ref="C33:E33"/>
    <mergeCell ref="AQ2:AU3"/>
    <mergeCell ref="A3:AP3"/>
    <mergeCell ref="A4:E4"/>
    <mergeCell ref="AT4:AU4"/>
    <mergeCell ref="A5:E5"/>
    <mergeCell ref="AU5:AU6"/>
    <mergeCell ref="C6:E6"/>
    <mergeCell ref="C7:E7"/>
    <mergeCell ref="C8:E8"/>
    <mergeCell ref="C12:E12"/>
    <mergeCell ref="C13:E13"/>
    <mergeCell ref="C25:E25"/>
    <mergeCell ref="C26:E26"/>
    <mergeCell ref="C27:E27"/>
    <mergeCell ref="C28:E28"/>
    <mergeCell ref="C29:E29"/>
    <mergeCell ref="C30:E30"/>
    <mergeCell ref="C31:E31"/>
    <mergeCell ref="C14:E14"/>
    <mergeCell ref="C15:E15"/>
    <mergeCell ref="C45:E45"/>
    <mergeCell ref="C46:E46"/>
    <mergeCell ref="A1:AP1"/>
    <mergeCell ref="A106:C106"/>
    <mergeCell ref="A107:C107"/>
    <mergeCell ref="A108:C108"/>
    <mergeCell ref="A109:C109"/>
    <mergeCell ref="F106:G106"/>
    <mergeCell ref="F107:G107"/>
    <mergeCell ref="F108:G108"/>
    <mergeCell ref="F109:G109"/>
    <mergeCell ref="I106:K106"/>
    <mergeCell ref="I107:K107"/>
    <mergeCell ref="I108:K108"/>
    <mergeCell ref="I109:K109"/>
    <mergeCell ref="C22:E22"/>
    <mergeCell ref="C23:E23"/>
    <mergeCell ref="C24:E24"/>
    <mergeCell ref="A2:AP2"/>
    <mergeCell ref="C9:E9"/>
    <mergeCell ref="C10:E10"/>
    <mergeCell ref="C11:E11"/>
  </mergeCells>
  <conditionalFormatting sqref="F82:AS82">
    <cfRule type="cellIs" dxfId="18" priority="1" stopIfTrue="1" operator="lessThan">
      <formula>50</formula>
    </cfRule>
  </conditionalFormatting>
  <dataValidations count="2">
    <dataValidation allowBlank="1" showInputMessage="1" showErrorMessage="1" prompt="Sorunun konusunu giriniz." sqref="F4:AS4"/>
    <dataValidation allowBlank="1" showInputMessage="1" showErrorMessage="1" prompt="Öğrencinin sorudan aldığı puan değerini giriniz." sqref="F7:AS72"/>
  </dataValidations>
  <pageMargins left="0.70866141732283472" right="0.19685039370078741" top="0.19685039370078741" bottom="0.11811023622047245" header="0.23622047244094491" footer="0.15748031496062992"/>
  <pageSetup paperSize="9" scale="6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theme="0" tint="-0.249977111117893"/>
  </sheetPr>
  <dimension ref="A1:AU133"/>
  <sheetViews>
    <sheetView view="pageBreakPreview" zoomScale="85" zoomScaleNormal="70" zoomScaleSheetLayoutView="85" workbookViewId="0">
      <selection activeCell="AT4" sqref="A4:AU4"/>
    </sheetView>
  </sheetViews>
  <sheetFormatPr defaultColWidth="9.140625" defaultRowHeight="12.75" x14ac:dyDescent="0.2"/>
  <cols>
    <col min="1" max="1" width="3.85546875" style="4" customWidth="1"/>
    <col min="2" max="2" width="9" style="4" customWidth="1"/>
    <col min="3" max="3" width="14.42578125" style="4" customWidth="1"/>
    <col min="4" max="4" width="13.28515625" style="4" customWidth="1"/>
    <col min="5" max="5" width="8.85546875" style="4" customWidth="1"/>
    <col min="6" max="45" width="2.42578125" style="4" customWidth="1"/>
    <col min="46" max="46" width="7.7109375" style="164" customWidth="1"/>
    <col min="47" max="47" width="4.5703125" style="4" hidden="1" customWidth="1"/>
    <col min="48" max="16384" width="9.140625" style="4"/>
  </cols>
  <sheetData>
    <row r="1" spans="1:47" x14ac:dyDescent="0.2">
      <c r="A1" s="304" t="str">
        <f>'K. Bilgiler'!H6</f>
        <v>ÇARŞIBAŞI MESLEK YÜKSEKOKULU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T1" s="173"/>
    </row>
    <row r="2" spans="1:47" ht="17.25" customHeight="1" x14ac:dyDescent="0.2">
      <c r="A2" s="243" t="str">
        <f>'K. Bilgiler'!H16&amp;" EĞİTİM ÖĞRETİM YILI - " &amp;'K. Bilgiler'!H18</f>
        <v xml:space="preserve"> EĞİTİM ÖĞRETİM YILI - 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330">
        <f>'Yazılı Tarihleri'!D5</f>
        <v>0</v>
      </c>
      <c r="AR2" s="331"/>
      <c r="AS2" s="331"/>
      <c r="AT2" s="331"/>
      <c r="AU2" s="332"/>
    </row>
    <row r="3" spans="1:47" ht="16.5" customHeight="1" x14ac:dyDescent="0.2">
      <c r="A3" s="241" t="str">
        <f>'K. Bilgiler'!H12&amp;" / "&amp;'K. Bilgiler'!H8&amp;" - "&amp;'K. Bilgiler'!H10&amp;" DERSİ "&amp;"  BÜTÜNLEME SINAV ANALİZİ"</f>
        <v xml:space="preserve"> /  -  DERSİ   BÜTÜNLEME SINAV ANALİZİ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336"/>
      <c r="AQ3" s="333"/>
      <c r="AR3" s="334"/>
      <c r="AS3" s="334"/>
      <c r="AT3" s="334"/>
      <c r="AU3" s="335"/>
    </row>
    <row r="4" spans="1:47" ht="225.75" customHeight="1" x14ac:dyDescent="0.2">
      <c r="A4" s="481" t="s">
        <v>127</v>
      </c>
      <c r="B4" s="482"/>
      <c r="C4" s="482"/>
      <c r="D4" s="482"/>
      <c r="E4" s="483"/>
      <c r="F4" s="484" t="s">
        <v>123</v>
      </c>
      <c r="G4" s="484" t="s">
        <v>123</v>
      </c>
      <c r="H4" s="484" t="s">
        <v>123</v>
      </c>
      <c r="I4" s="484" t="s">
        <v>123</v>
      </c>
      <c r="J4" s="484" t="s">
        <v>123</v>
      </c>
      <c r="K4" s="484" t="s">
        <v>123</v>
      </c>
      <c r="L4" s="484" t="s">
        <v>123</v>
      </c>
      <c r="M4" s="484" t="s">
        <v>123</v>
      </c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8"/>
      <c r="AR4" s="488"/>
      <c r="AS4" s="489"/>
      <c r="AT4" s="490"/>
      <c r="AU4" s="491"/>
    </row>
    <row r="5" spans="1:47" ht="12.75" customHeight="1" x14ac:dyDescent="0.2">
      <c r="A5" s="248" t="s">
        <v>22</v>
      </c>
      <c r="B5" s="248"/>
      <c r="C5" s="248"/>
      <c r="D5" s="248"/>
      <c r="E5" s="248"/>
      <c r="F5" s="15" t="str">
        <f>IF('NOT Baremi'!E19=0," ",'NOT Baremi'!E19)</f>
        <v xml:space="preserve"> </v>
      </c>
      <c r="G5" s="15" t="str">
        <f>IF('NOT Baremi'!F19=0," ",'NOT Baremi'!F19)</f>
        <v xml:space="preserve"> </v>
      </c>
      <c r="H5" s="15" t="str">
        <f>IF('NOT Baremi'!G19=0," ",'NOT Baremi'!G19)</f>
        <v xml:space="preserve"> </v>
      </c>
      <c r="I5" s="15" t="str">
        <f>IF('NOT Baremi'!H19=0," ",'NOT Baremi'!H19)</f>
        <v xml:space="preserve"> </v>
      </c>
      <c r="J5" s="15" t="str">
        <f>IF('NOT Baremi'!I19=0," ",'NOT Baremi'!I19)</f>
        <v xml:space="preserve"> </v>
      </c>
      <c r="K5" s="15" t="str">
        <f>IF('NOT Baremi'!J19=0," ",'NOT Baremi'!J19)</f>
        <v xml:space="preserve"> </v>
      </c>
      <c r="L5" s="15" t="str">
        <f>IF('NOT Baremi'!K19=0," ",'NOT Baremi'!K19)</f>
        <v xml:space="preserve"> </v>
      </c>
      <c r="M5" s="15" t="str">
        <f>IF('NOT Baremi'!L19=0," ",'NOT Baremi'!L19)</f>
        <v xml:space="preserve"> </v>
      </c>
      <c r="N5" s="15" t="str">
        <f>IF('NOT Baremi'!M19=0," ",'NOT Baremi'!M19)</f>
        <v xml:space="preserve"> </v>
      </c>
      <c r="O5" s="15" t="str">
        <f>IF('NOT Baremi'!N19=0," ",'NOT Baremi'!N19)</f>
        <v xml:space="preserve"> </v>
      </c>
      <c r="P5" s="15" t="str">
        <f>IF('NOT Baremi'!O19=0," ",'NOT Baremi'!O19)</f>
        <v xml:space="preserve"> </v>
      </c>
      <c r="Q5" s="15" t="str">
        <f>IF('NOT Baremi'!P19=0," ",'NOT Baremi'!P19)</f>
        <v xml:space="preserve"> </v>
      </c>
      <c r="R5" s="15" t="str">
        <f>IF('NOT Baremi'!Q19=0," ",'NOT Baremi'!Q19)</f>
        <v xml:space="preserve"> </v>
      </c>
      <c r="S5" s="15" t="str">
        <f>IF('NOT Baremi'!R19=0," ",'NOT Baremi'!R19)</f>
        <v xml:space="preserve"> </v>
      </c>
      <c r="T5" s="15" t="str">
        <f>IF('NOT Baremi'!S19=0," ",'NOT Baremi'!S19)</f>
        <v xml:space="preserve"> </v>
      </c>
      <c r="U5" s="15" t="str">
        <f>IF('NOT Baremi'!T19=0," ",'NOT Baremi'!T19)</f>
        <v xml:space="preserve"> </v>
      </c>
      <c r="V5" s="15" t="str">
        <f>IF('NOT Baremi'!U19=0," ",'NOT Baremi'!U19)</f>
        <v xml:space="preserve"> </v>
      </c>
      <c r="W5" s="15" t="str">
        <f>IF('NOT Baremi'!V19=0," ",'NOT Baremi'!V19)</f>
        <v xml:space="preserve"> </v>
      </c>
      <c r="X5" s="15" t="str">
        <f>IF('NOT Baremi'!W19=0," ",'NOT Baremi'!W19)</f>
        <v xml:space="preserve"> </v>
      </c>
      <c r="Y5" s="15" t="str">
        <f>IF('NOT Baremi'!X19=0," ",'NOT Baremi'!X19)</f>
        <v xml:space="preserve"> </v>
      </c>
      <c r="Z5" s="15" t="str">
        <f>IF('NOT Baremi'!Y19=0," ",'NOT Baremi'!Y19)</f>
        <v xml:space="preserve"> </v>
      </c>
      <c r="AA5" s="15" t="str">
        <f>IF('NOT Baremi'!Z19=0," ",'NOT Baremi'!Z19)</f>
        <v xml:space="preserve"> </v>
      </c>
      <c r="AB5" s="15" t="str">
        <f>IF('NOT Baremi'!AA19=0," ",'NOT Baremi'!AA19)</f>
        <v xml:space="preserve"> </v>
      </c>
      <c r="AC5" s="15" t="str">
        <f>IF('NOT Baremi'!AB19=0," ",'NOT Baremi'!AB19)</f>
        <v xml:space="preserve"> </v>
      </c>
      <c r="AD5" s="15" t="str">
        <f>IF('NOT Baremi'!AC19=0," ",'NOT Baremi'!AC19)</f>
        <v xml:space="preserve"> </v>
      </c>
      <c r="AE5" s="15" t="str">
        <f>IF('NOT Baremi'!AD19=0," ",'NOT Baremi'!AD19)</f>
        <v xml:space="preserve"> </v>
      </c>
      <c r="AF5" s="15" t="str">
        <f>IF('NOT Baremi'!AE19=0," ",'NOT Baremi'!AE19)</f>
        <v xml:space="preserve"> </v>
      </c>
      <c r="AG5" s="15" t="str">
        <f>IF('NOT Baremi'!AF19=0," ",'NOT Baremi'!AF19)</f>
        <v xml:space="preserve"> </v>
      </c>
      <c r="AH5" s="15" t="str">
        <f>IF('NOT Baremi'!AG19=0," ",'NOT Baremi'!AG19)</f>
        <v xml:space="preserve"> </v>
      </c>
      <c r="AI5" s="15" t="str">
        <f>IF('NOT Baremi'!AH19=0," ",'NOT Baremi'!AH19)</f>
        <v xml:space="preserve"> </v>
      </c>
      <c r="AJ5" s="15" t="str">
        <f>IF('NOT Baremi'!AI19=0," ",'NOT Baremi'!AI19)</f>
        <v xml:space="preserve"> </v>
      </c>
      <c r="AK5" s="15" t="str">
        <f>IF('NOT Baremi'!AJ19=0," ",'NOT Baremi'!AJ19)</f>
        <v xml:space="preserve"> </v>
      </c>
      <c r="AL5" s="15" t="str">
        <f>IF('NOT Baremi'!AK19=0," ",'NOT Baremi'!AK19)</f>
        <v xml:space="preserve"> </v>
      </c>
      <c r="AM5" s="15" t="str">
        <f>IF('NOT Baremi'!AL19=0," ",'NOT Baremi'!AL19)</f>
        <v xml:space="preserve"> </v>
      </c>
      <c r="AN5" s="15" t="str">
        <f>IF('NOT Baremi'!AM19=0," ",'NOT Baremi'!AM19)</f>
        <v xml:space="preserve"> </v>
      </c>
      <c r="AO5" s="15" t="str">
        <f>IF('NOT Baremi'!AN19=0," ",'NOT Baremi'!AN19)</f>
        <v xml:space="preserve"> </v>
      </c>
      <c r="AP5" s="15" t="str">
        <f>IF('NOT Baremi'!AO19=0," ",'NOT Baremi'!AO19)</f>
        <v xml:space="preserve"> </v>
      </c>
      <c r="AQ5" s="15" t="str">
        <f>IF('NOT Baremi'!AP19=0," ",'NOT Baremi'!AP19)</f>
        <v xml:space="preserve"> </v>
      </c>
      <c r="AR5" s="15" t="str">
        <f>IF('NOT Baremi'!AQ19=0," ",'NOT Baremi'!AQ19)</f>
        <v xml:space="preserve"> </v>
      </c>
      <c r="AS5" s="145" t="str">
        <f>IF('NOT Baremi'!AR19=0," ",'NOT Baremi'!AR19)</f>
        <v xml:space="preserve"> </v>
      </c>
      <c r="AT5" s="167" t="str">
        <f>IF(SUM(F5:AS5)=0," ",SUM(F5:AS5))</f>
        <v xml:space="preserve"> </v>
      </c>
      <c r="AU5" s="337" t="s">
        <v>20</v>
      </c>
    </row>
    <row r="6" spans="1:47" ht="37.5" x14ac:dyDescent="0.2">
      <c r="A6" s="32" t="s">
        <v>0</v>
      </c>
      <c r="B6" s="32" t="s">
        <v>29</v>
      </c>
      <c r="C6" s="249" t="s">
        <v>21</v>
      </c>
      <c r="D6" s="249"/>
      <c r="E6" s="249"/>
      <c r="F6" s="14" t="str">
        <f>IF('NOT Baremi'!E19&gt;0,'NOT Baremi'!E18&amp;"."&amp;"SORU"," ")</f>
        <v xml:space="preserve"> </v>
      </c>
      <c r="G6" s="14" t="str">
        <f>IF('NOT Baremi'!F19&gt;0,'NOT Baremi'!F18&amp;"."&amp;"SORU"," ")</f>
        <v xml:space="preserve"> </v>
      </c>
      <c r="H6" s="14" t="str">
        <f>IF('NOT Baremi'!G19&gt;0,'NOT Baremi'!G18&amp;"."&amp;"SORU"," ")</f>
        <v xml:space="preserve"> </v>
      </c>
      <c r="I6" s="14" t="str">
        <f>IF('NOT Baremi'!H19&gt;0,'NOT Baremi'!H18&amp;"."&amp;"SORU"," ")</f>
        <v xml:space="preserve"> </v>
      </c>
      <c r="J6" s="14" t="str">
        <f>IF('NOT Baremi'!I19&gt;0,'NOT Baremi'!I18&amp;"."&amp;"SORU"," ")</f>
        <v xml:space="preserve"> </v>
      </c>
      <c r="K6" s="14" t="str">
        <f>IF('NOT Baremi'!J19&gt;0,'NOT Baremi'!J18&amp;"."&amp;"SORU"," ")</f>
        <v xml:space="preserve"> </v>
      </c>
      <c r="L6" s="14" t="str">
        <f>IF('NOT Baremi'!K19&gt;0,'NOT Baremi'!K18&amp;"."&amp;"SORU"," ")</f>
        <v xml:space="preserve"> </v>
      </c>
      <c r="M6" s="14" t="str">
        <f>IF('NOT Baremi'!L19&gt;0,'NOT Baremi'!L18&amp;"."&amp;"SORU"," ")</f>
        <v xml:space="preserve"> </v>
      </c>
      <c r="N6" s="14" t="str">
        <f>IF('NOT Baremi'!M19&gt;0,'NOT Baremi'!M18&amp;"."&amp;"SORU"," ")</f>
        <v xml:space="preserve"> </v>
      </c>
      <c r="O6" s="14" t="str">
        <f>IF('NOT Baremi'!N19&gt;0,'NOT Baremi'!N18&amp;"."&amp;"SORU"," ")</f>
        <v xml:space="preserve"> </v>
      </c>
      <c r="P6" s="14" t="str">
        <f>IF('NOT Baremi'!O19&gt;0,'NOT Baremi'!O18&amp;"."&amp;"SORU"," ")</f>
        <v xml:space="preserve"> </v>
      </c>
      <c r="Q6" s="14" t="str">
        <f>IF('NOT Baremi'!P19&gt;0,'NOT Baremi'!P18&amp;"."&amp;"SORU"," ")</f>
        <v xml:space="preserve"> </v>
      </c>
      <c r="R6" s="14" t="str">
        <f>IF('NOT Baremi'!Q19&gt;0,'NOT Baremi'!Q18&amp;"."&amp;"SORU"," ")</f>
        <v xml:space="preserve"> </v>
      </c>
      <c r="S6" s="14" t="str">
        <f>IF('NOT Baremi'!R19&gt;0,'NOT Baremi'!R18&amp;"."&amp;"SORU"," ")</f>
        <v xml:space="preserve"> </v>
      </c>
      <c r="T6" s="14" t="str">
        <f>IF('NOT Baremi'!S19&gt;0,'NOT Baremi'!S18&amp;"."&amp;"SORU"," ")</f>
        <v xml:space="preserve"> </v>
      </c>
      <c r="U6" s="14" t="str">
        <f>IF('NOT Baremi'!T19&gt;0,'NOT Baremi'!T18&amp;"."&amp;"SORU"," ")</f>
        <v xml:space="preserve"> </v>
      </c>
      <c r="V6" s="14" t="str">
        <f>IF('NOT Baremi'!U19&gt;0,'NOT Baremi'!U18&amp;"."&amp;"SORU"," ")</f>
        <v xml:space="preserve"> </v>
      </c>
      <c r="W6" s="14" t="str">
        <f>IF('NOT Baremi'!V19&gt;0,'NOT Baremi'!V18&amp;"."&amp;"SORU"," ")</f>
        <v xml:space="preserve"> </v>
      </c>
      <c r="X6" s="14" t="str">
        <f>IF('NOT Baremi'!W19&gt;0,'NOT Baremi'!W18&amp;"."&amp;"SORU"," ")</f>
        <v xml:space="preserve"> </v>
      </c>
      <c r="Y6" s="14" t="str">
        <f>IF('NOT Baremi'!X19&gt;0,'NOT Baremi'!X18&amp;"."&amp;"SORU"," ")</f>
        <v xml:space="preserve"> </v>
      </c>
      <c r="Z6" s="14" t="str">
        <f>IF('NOT Baremi'!Y19&gt;0,'NOT Baremi'!Y18&amp;"."&amp;"SORU"," ")</f>
        <v xml:space="preserve"> </v>
      </c>
      <c r="AA6" s="14" t="str">
        <f>IF('NOT Baremi'!Z19&gt;0,'NOT Baremi'!Z18&amp;"."&amp;"SORU"," ")</f>
        <v xml:space="preserve"> </v>
      </c>
      <c r="AB6" s="14" t="str">
        <f>IF('NOT Baremi'!AA19&gt;0,'NOT Baremi'!AA18&amp;"."&amp;"SORU"," ")</f>
        <v xml:space="preserve"> </v>
      </c>
      <c r="AC6" s="14" t="str">
        <f>IF('NOT Baremi'!AB19&gt;0,'NOT Baremi'!AB18&amp;"."&amp;"SORU"," ")</f>
        <v xml:space="preserve"> </v>
      </c>
      <c r="AD6" s="14" t="str">
        <f>IF('NOT Baremi'!AC19&gt;0,'NOT Baremi'!AC18&amp;"."&amp;"SORU"," ")</f>
        <v xml:space="preserve"> </v>
      </c>
      <c r="AE6" s="14" t="str">
        <f>IF('NOT Baremi'!AD19&gt;0,'NOT Baremi'!AD18&amp;"."&amp;"SORU"," ")</f>
        <v xml:space="preserve"> </v>
      </c>
      <c r="AF6" s="14" t="str">
        <f>IF('NOT Baremi'!AE19&gt;0,'NOT Baremi'!AE18&amp;"."&amp;"SORU"," ")</f>
        <v xml:space="preserve"> </v>
      </c>
      <c r="AG6" s="14" t="str">
        <f>IF('NOT Baremi'!AF19&gt;0,'NOT Baremi'!AF18&amp;"."&amp;"SORU"," ")</f>
        <v xml:space="preserve"> </v>
      </c>
      <c r="AH6" s="14" t="str">
        <f>IF('NOT Baremi'!AG19&gt;0,'NOT Baremi'!AG18&amp;"."&amp;"SORU"," ")</f>
        <v xml:space="preserve"> </v>
      </c>
      <c r="AI6" s="14" t="str">
        <f>IF('NOT Baremi'!AH19&gt;0,'NOT Baremi'!AH18&amp;"."&amp;"SORU"," ")</f>
        <v xml:space="preserve"> </v>
      </c>
      <c r="AJ6" s="14" t="str">
        <f>IF('NOT Baremi'!AI19&gt;0,'NOT Baremi'!AI18&amp;"."&amp;"SORU"," ")</f>
        <v xml:space="preserve"> </v>
      </c>
      <c r="AK6" s="14" t="str">
        <f>IF('NOT Baremi'!AJ19&gt;0,'NOT Baremi'!AJ18&amp;"."&amp;"SORU"," ")</f>
        <v xml:space="preserve"> </v>
      </c>
      <c r="AL6" s="14" t="str">
        <f>IF('NOT Baremi'!AK19&gt;0,'NOT Baremi'!AK18&amp;"."&amp;"SORU"," ")</f>
        <v xml:space="preserve"> </v>
      </c>
      <c r="AM6" s="14" t="str">
        <f>IF('NOT Baremi'!AL19&gt;0,'NOT Baremi'!AL18&amp;"."&amp;"SORU"," ")</f>
        <v xml:space="preserve"> </v>
      </c>
      <c r="AN6" s="14" t="str">
        <f>IF('NOT Baremi'!AM19&gt;0,'NOT Baremi'!AM18&amp;"."&amp;"SORU"," ")</f>
        <v xml:space="preserve"> </v>
      </c>
      <c r="AO6" s="14" t="str">
        <f>IF('NOT Baremi'!AN19&gt;0,'NOT Baremi'!AN18&amp;"."&amp;"SORU"," ")</f>
        <v xml:space="preserve"> </v>
      </c>
      <c r="AP6" s="14" t="str">
        <f>IF('NOT Baremi'!AO19&gt;0,'NOT Baremi'!AO18&amp;"."&amp;"SORU"," ")</f>
        <v xml:space="preserve"> </v>
      </c>
      <c r="AQ6" s="14" t="str">
        <f>IF('NOT Baremi'!AP19&gt;0,'NOT Baremi'!AP18&amp;"."&amp;"SORU"," ")</f>
        <v xml:space="preserve"> </v>
      </c>
      <c r="AR6" s="14" t="str">
        <f>IF('NOT Baremi'!AQ19&gt;0,'NOT Baremi'!AQ18&amp;"."&amp;"SORU"," ")</f>
        <v xml:space="preserve"> </v>
      </c>
      <c r="AS6" s="146" t="str">
        <f>IF('NOT Baremi'!AR19&gt;0,'NOT Baremi'!AR18&amp;"."&amp;"SORU"," ")</f>
        <v xml:space="preserve"> </v>
      </c>
      <c r="AT6" s="160" t="s">
        <v>24</v>
      </c>
      <c r="AU6" s="338"/>
    </row>
    <row r="7" spans="1:47" ht="12" customHeight="1" x14ac:dyDescent="0.2">
      <c r="A7" s="33">
        <f>'S. Listesi'!E4</f>
        <v>1</v>
      </c>
      <c r="B7" s="34" t="str">
        <f>IF('S. Listesi'!F4=0," ",'S. Listesi'!F4)</f>
        <v xml:space="preserve"> </v>
      </c>
      <c r="C7" s="238" t="str">
        <f>IF('S. Listesi'!G4=0," ",'S. Listesi'!G4)</f>
        <v xml:space="preserve"> </v>
      </c>
      <c r="D7" s="238"/>
      <c r="E7" s="238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47"/>
      <c r="AT7" s="161" t="str">
        <f>IF(COUNTBLANK(F7:AS7)=COLUMNS(F7:AS7)," ",IF(SUM(F7:AS7)=0,0,SUM(F7:AS7)))</f>
        <v xml:space="preserve"> </v>
      </c>
      <c r="AU7" s="155" t="str">
        <f>IF(AT7=" "," ",IF(AT7&gt;=85,5,IF(AT7&gt;=70,4,IF(AT7&gt;=60,3,IF(AT7&gt;=50,2,IF(AT7&gt;=0,1,0))))))</f>
        <v xml:space="preserve"> </v>
      </c>
    </row>
    <row r="8" spans="1:47" ht="12" customHeight="1" x14ac:dyDescent="0.2">
      <c r="A8" s="33">
        <f>'S. Listesi'!E5</f>
        <v>2</v>
      </c>
      <c r="B8" s="34" t="str">
        <f>IF('S. Listesi'!F5=0," ",'S. Listesi'!F5)</f>
        <v xml:space="preserve"> </v>
      </c>
      <c r="C8" s="238" t="str">
        <f>IF('S. Listesi'!G5=0," ",'S. Listesi'!G5)</f>
        <v xml:space="preserve"> </v>
      </c>
      <c r="D8" s="238"/>
      <c r="E8" s="238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48"/>
      <c r="AT8" s="161" t="str">
        <f t="shared" ref="AT8:AT71" si="0">IF(COUNTBLANK(F8:AS8)=COLUMNS(F8:AS8)," ",IF(SUM(F8:AS8)=0,0,SUM(F8:AS8)))</f>
        <v xml:space="preserve"> </v>
      </c>
      <c r="AU8" s="155" t="str">
        <f t="shared" ref="AU8:AU72" si="1">IF(AT8=" "," ",IF(AT8&gt;=85,5,IF(AT8&gt;=70,4,IF(AT8&gt;=60,3,IF(AT8&gt;=50,2,IF(AT8&gt;=0,1,0))))))</f>
        <v xml:space="preserve"> </v>
      </c>
    </row>
    <row r="9" spans="1:47" ht="12" customHeight="1" x14ac:dyDescent="0.2">
      <c r="A9" s="33">
        <f>'S. Listesi'!E6</f>
        <v>3</v>
      </c>
      <c r="B9" s="34" t="str">
        <f>IF('S. Listesi'!F6=0," ",'S. Listesi'!F6)</f>
        <v xml:space="preserve"> </v>
      </c>
      <c r="C9" s="238" t="str">
        <f>IF('S. Listesi'!G6=0," ",'S. Listesi'!G6)</f>
        <v xml:space="preserve"> </v>
      </c>
      <c r="D9" s="238"/>
      <c r="E9" s="238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47"/>
      <c r="AT9" s="161" t="str">
        <f t="shared" si="0"/>
        <v xml:space="preserve"> </v>
      </c>
      <c r="AU9" s="155" t="str">
        <f t="shared" si="1"/>
        <v xml:space="preserve"> </v>
      </c>
    </row>
    <row r="10" spans="1:47" ht="12" customHeight="1" x14ac:dyDescent="0.2">
      <c r="A10" s="33">
        <f>'S. Listesi'!E7</f>
        <v>4</v>
      </c>
      <c r="B10" s="34" t="str">
        <f>IF('S. Listesi'!F7=0," ",'S. Listesi'!F7)</f>
        <v xml:space="preserve"> </v>
      </c>
      <c r="C10" s="238" t="str">
        <f>IF('S. Listesi'!G7=0," ",'S. Listesi'!G7)</f>
        <v xml:space="preserve"> </v>
      </c>
      <c r="D10" s="238"/>
      <c r="E10" s="238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48"/>
      <c r="AT10" s="161" t="str">
        <f t="shared" si="0"/>
        <v xml:space="preserve"> </v>
      </c>
      <c r="AU10" s="155" t="str">
        <f t="shared" si="1"/>
        <v xml:space="preserve"> </v>
      </c>
    </row>
    <row r="11" spans="1:47" ht="12" customHeight="1" x14ac:dyDescent="0.2">
      <c r="A11" s="33">
        <f>'S. Listesi'!E8</f>
        <v>5</v>
      </c>
      <c r="B11" s="34" t="str">
        <f>IF('S. Listesi'!F8=0," ",'S. Listesi'!F8)</f>
        <v xml:space="preserve"> </v>
      </c>
      <c r="C11" s="238" t="str">
        <f>IF('S. Listesi'!G8=0," ",'S. Listesi'!G8)</f>
        <v xml:space="preserve"> </v>
      </c>
      <c r="D11" s="238"/>
      <c r="E11" s="238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47"/>
      <c r="AT11" s="161" t="str">
        <f t="shared" si="0"/>
        <v xml:space="preserve"> </v>
      </c>
      <c r="AU11" s="155" t="str">
        <f t="shared" si="1"/>
        <v xml:space="preserve"> </v>
      </c>
    </row>
    <row r="12" spans="1:47" ht="12" customHeight="1" x14ac:dyDescent="0.2">
      <c r="A12" s="33">
        <f>'S. Listesi'!E9</f>
        <v>6</v>
      </c>
      <c r="B12" s="34" t="str">
        <f>IF('S. Listesi'!F9=0," ",'S. Listesi'!F9)</f>
        <v xml:space="preserve"> </v>
      </c>
      <c r="C12" s="238" t="str">
        <f>IF('S. Listesi'!G9=0," ",'S. Listesi'!G9)</f>
        <v xml:space="preserve"> </v>
      </c>
      <c r="D12" s="238"/>
      <c r="E12" s="238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48"/>
      <c r="AT12" s="161" t="str">
        <f t="shared" si="0"/>
        <v xml:space="preserve"> </v>
      </c>
      <c r="AU12" s="155" t="str">
        <f t="shared" si="1"/>
        <v xml:space="preserve"> </v>
      </c>
    </row>
    <row r="13" spans="1:47" ht="12" customHeight="1" x14ac:dyDescent="0.2">
      <c r="A13" s="33">
        <f>'S. Listesi'!E10</f>
        <v>7</v>
      </c>
      <c r="B13" s="34" t="str">
        <f>IF('S. Listesi'!F10=0," ",'S. Listesi'!F10)</f>
        <v xml:space="preserve"> </v>
      </c>
      <c r="C13" s="238" t="str">
        <f>IF('S. Listesi'!G10=0," ",'S. Listesi'!G10)</f>
        <v xml:space="preserve"> </v>
      </c>
      <c r="D13" s="238"/>
      <c r="E13" s="238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47"/>
      <c r="AT13" s="161" t="str">
        <f t="shared" si="0"/>
        <v xml:space="preserve"> </v>
      </c>
      <c r="AU13" s="155" t="str">
        <f t="shared" si="1"/>
        <v xml:space="preserve"> </v>
      </c>
    </row>
    <row r="14" spans="1:47" ht="12" customHeight="1" x14ac:dyDescent="0.2">
      <c r="A14" s="33">
        <f>'S. Listesi'!E11</f>
        <v>8</v>
      </c>
      <c r="B14" s="34" t="str">
        <f>IF('S. Listesi'!F11=0," ",'S. Listesi'!F11)</f>
        <v xml:space="preserve"> </v>
      </c>
      <c r="C14" s="238" t="str">
        <f>IF('S. Listesi'!G11=0," ",'S. Listesi'!G11)</f>
        <v xml:space="preserve"> </v>
      </c>
      <c r="D14" s="238"/>
      <c r="E14" s="238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48"/>
      <c r="AT14" s="161" t="str">
        <f t="shared" si="0"/>
        <v xml:space="preserve"> </v>
      </c>
      <c r="AU14" s="155" t="str">
        <f t="shared" si="1"/>
        <v xml:space="preserve"> </v>
      </c>
    </row>
    <row r="15" spans="1:47" ht="12" customHeight="1" x14ac:dyDescent="0.2">
      <c r="A15" s="33">
        <f>'S. Listesi'!E12</f>
        <v>9</v>
      </c>
      <c r="B15" s="34" t="str">
        <f>IF('S. Listesi'!F12=0," ",'S. Listesi'!F12)</f>
        <v xml:space="preserve"> </v>
      </c>
      <c r="C15" s="238" t="str">
        <f>IF('S. Listesi'!G12=0," ",'S. Listesi'!G12)</f>
        <v xml:space="preserve"> </v>
      </c>
      <c r="D15" s="238"/>
      <c r="E15" s="238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47"/>
      <c r="AT15" s="161" t="str">
        <f t="shared" si="0"/>
        <v xml:space="preserve"> </v>
      </c>
      <c r="AU15" s="155" t="str">
        <f t="shared" si="1"/>
        <v xml:space="preserve"> </v>
      </c>
    </row>
    <row r="16" spans="1:47" ht="12" customHeight="1" x14ac:dyDescent="0.2">
      <c r="A16" s="33">
        <f>'S. Listesi'!E13</f>
        <v>10</v>
      </c>
      <c r="B16" s="34" t="str">
        <f>IF('S. Listesi'!F13=0," ",'S. Listesi'!F13)</f>
        <v xml:space="preserve"> </v>
      </c>
      <c r="C16" s="238" t="str">
        <f>IF('S. Listesi'!G13=0," ",'S. Listesi'!G13)</f>
        <v xml:space="preserve"> </v>
      </c>
      <c r="D16" s="238"/>
      <c r="E16" s="238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48"/>
      <c r="AT16" s="161" t="str">
        <f t="shared" si="0"/>
        <v xml:space="preserve"> </v>
      </c>
      <c r="AU16" s="155" t="str">
        <f t="shared" si="1"/>
        <v xml:space="preserve"> </v>
      </c>
    </row>
    <row r="17" spans="1:47" ht="12" customHeight="1" x14ac:dyDescent="0.2">
      <c r="A17" s="33">
        <f>'S. Listesi'!E14</f>
        <v>11</v>
      </c>
      <c r="B17" s="34" t="str">
        <f>IF('S. Listesi'!F14=0," ",'S. Listesi'!F14)</f>
        <v xml:space="preserve"> </v>
      </c>
      <c r="C17" s="238" t="str">
        <f>IF('S. Listesi'!G14=0," ",'S. Listesi'!G14)</f>
        <v xml:space="preserve"> </v>
      </c>
      <c r="D17" s="238"/>
      <c r="E17" s="238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47"/>
      <c r="AT17" s="161" t="str">
        <f t="shared" si="0"/>
        <v xml:space="preserve"> </v>
      </c>
      <c r="AU17" s="155" t="str">
        <f t="shared" si="1"/>
        <v xml:space="preserve"> </v>
      </c>
    </row>
    <row r="18" spans="1:47" ht="12" customHeight="1" x14ac:dyDescent="0.2">
      <c r="A18" s="33">
        <f>'S. Listesi'!E15</f>
        <v>12</v>
      </c>
      <c r="B18" s="34" t="str">
        <f>IF('S. Listesi'!F15=0," ",'S. Listesi'!F15)</f>
        <v xml:space="preserve"> </v>
      </c>
      <c r="C18" s="238" t="str">
        <f>IF('S. Listesi'!G15=0," ",'S. Listesi'!G15)</f>
        <v xml:space="preserve"> </v>
      </c>
      <c r="D18" s="238"/>
      <c r="E18" s="238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48"/>
      <c r="AT18" s="161" t="str">
        <f t="shared" si="0"/>
        <v xml:space="preserve"> </v>
      </c>
      <c r="AU18" s="155"/>
    </row>
    <row r="19" spans="1:47" ht="12" customHeight="1" x14ac:dyDescent="0.2">
      <c r="A19" s="33">
        <f>'S. Listesi'!E16</f>
        <v>13</v>
      </c>
      <c r="B19" s="34" t="str">
        <f>IF('S. Listesi'!F16=0," ",'S. Listesi'!F16)</f>
        <v xml:space="preserve"> </v>
      </c>
      <c r="C19" s="238" t="str">
        <f>IF('S. Listesi'!G16=0," ",'S. Listesi'!G16)</f>
        <v xml:space="preserve"> </v>
      </c>
      <c r="D19" s="238"/>
      <c r="E19" s="238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47"/>
      <c r="AT19" s="161" t="str">
        <f t="shared" si="0"/>
        <v xml:space="preserve"> </v>
      </c>
      <c r="AU19" s="155"/>
    </row>
    <row r="20" spans="1:47" ht="12" customHeight="1" x14ac:dyDescent="0.2">
      <c r="A20" s="33">
        <f>'S. Listesi'!E17</f>
        <v>14</v>
      </c>
      <c r="B20" s="34" t="str">
        <f>IF('S. Listesi'!F17=0," ",'S. Listesi'!F17)</f>
        <v xml:space="preserve"> </v>
      </c>
      <c r="C20" s="238" t="str">
        <f>IF('S. Listesi'!G17=0," ",'S. Listesi'!G17)</f>
        <v xml:space="preserve"> </v>
      </c>
      <c r="D20" s="238"/>
      <c r="E20" s="238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48"/>
      <c r="AT20" s="161" t="str">
        <f t="shared" si="0"/>
        <v xml:space="preserve"> </v>
      </c>
      <c r="AU20" s="155"/>
    </row>
    <row r="21" spans="1:47" ht="12" customHeight="1" x14ac:dyDescent="0.2">
      <c r="A21" s="33">
        <f>'S. Listesi'!E18</f>
        <v>15</v>
      </c>
      <c r="B21" s="34" t="str">
        <f>IF('S. Listesi'!F18=0," ",'S. Listesi'!F18)</f>
        <v xml:space="preserve"> </v>
      </c>
      <c r="C21" s="238" t="str">
        <f>IF('S. Listesi'!G18=0," ",'S. Listesi'!G18)</f>
        <v xml:space="preserve"> </v>
      </c>
      <c r="D21" s="238"/>
      <c r="E21" s="238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47"/>
      <c r="AT21" s="161" t="str">
        <f t="shared" si="0"/>
        <v xml:space="preserve"> </v>
      </c>
      <c r="AU21" s="155"/>
    </row>
    <row r="22" spans="1:47" ht="12" customHeight="1" x14ac:dyDescent="0.2">
      <c r="A22" s="33">
        <f>'S. Listesi'!E19</f>
        <v>16</v>
      </c>
      <c r="B22" s="34" t="str">
        <f>IF('S. Listesi'!F19=0," ",'S. Listesi'!F19)</f>
        <v xml:space="preserve"> </v>
      </c>
      <c r="C22" s="238" t="str">
        <f>IF('S. Listesi'!G19=0," ",'S. Listesi'!G19)</f>
        <v xml:space="preserve"> </v>
      </c>
      <c r="D22" s="238"/>
      <c r="E22" s="238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48"/>
      <c r="AT22" s="161" t="str">
        <f t="shared" si="0"/>
        <v xml:space="preserve"> </v>
      </c>
      <c r="AU22" s="155"/>
    </row>
    <row r="23" spans="1:47" ht="12" customHeight="1" x14ac:dyDescent="0.2">
      <c r="A23" s="33">
        <f>'S. Listesi'!E20</f>
        <v>17</v>
      </c>
      <c r="B23" s="34" t="str">
        <f>IF('S. Listesi'!F20=0," ",'S. Listesi'!F20)</f>
        <v xml:space="preserve"> </v>
      </c>
      <c r="C23" s="238" t="str">
        <f>IF('S. Listesi'!G20=0," ",'S. Listesi'!G20)</f>
        <v xml:space="preserve"> </v>
      </c>
      <c r="D23" s="238"/>
      <c r="E23" s="238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47"/>
      <c r="AT23" s="161" t="str">
        <f t="shared" si="0"/>
        <v xml:space="preserve"> </v>
      </c>
      <c r="AU23" s="155"/>
    </row>
    <row r="24" spans="1:47" ht="12" customHeight="1" x14ac:dyDescent="0.2">
      <c r="A24" s="33">
        <f>'S. Listesi'!E21</f>
        <v>18</v>
      </c>
      <c r="B24" s="34" t="str">
        <f>IF('S. Listesi'!F21=0," ",'S. Listesi'!F21)</f>
        <v xml:space="preserve"> </v>
      </c>
      <c r="C24" s="238" t="str">
        <f>IF('S. Listesi'!G21=0," ",'S. Listesi'!G21)</f>
        <v xml:space="preserve"> </v>
      </c>
      <c r="D24" s="238"/>
      <c r="E24" s="238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48"/>
      <c r="AT24" s="161" t="str">
        <f t="shared" si="0"/>
        <v xml:space="preserve"> </v>
      </c>
      <c r="AU24" s="155"/>
    </row>
    <row r="25" spans="1:47" ht="12" customHeight="1" x14ac:dyDescent="0.2">
      <c r="A25" s="33">
        <f>'S. Listesi'!E22</f>
        <v>19</v>
      </c>
      <c r="B25" s="34" t="str">
        <f>IF('S. Listesi'!F22=0," ",'S. Listesi'!F22)</f>
        <v xml:space="preserve"> </v>
      </c>
      <c r="C25" s="238" t="str">
        <f>IF('S. Listesi'!G22=0," ",'S. Listesi'!G22)</f>
        <v xml:space="preserve"> </v>
      </c>
      <c r="D25" s="238"/>
      <c r="E25" s="238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47"/>
      <c r="AT25" s="161" t="str">
        <f t="shared" si="0"/>
        <v xml:space="preserve"> </v>
      </c>
      <c r="AU25" s="155"/>
    </row>
    <row r="26" spans="1:47" ht="12" customHeight="1" x14ac:dyDescent="0.2">
      <c r="A26" s="33">
        <f>'S. Listesi'!E23</f>
        <v>20</v>
      </c>
      <c r="B26" s="34" t="str">
        <f>IF('S. Listesi'!F23=0," ",'S. Listesi'!F23)</f>
        <v xml:space="preserve"> </v>
      </c>
      <c r="C26" s="238" t="str">
        <f>IF('S. Listesi'!G23=0," ",'S. Listesi'!G23)</f>
        <v xml:space="preserve"> </v>
      </c>
      <c r="D26" s="238"/>
      <c r="E26" s="238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48"/>
      <c r="AT26" s="161" t="str">
        <f t="shared" si="0"/>
        <v xml:space="preserve"> </v>
      </c>
      <c r="AU26" s="155"/>
    </row>
    <row r="27" spans="1:47" ht="12" customHeight="1" x14ac:dyDescent="0.2">
      <c r="A27" s="33">
        <f>'S. Listesi'!E24</f>
        <v>21</v>
      </c>
      <c r="B27" s="34" t="str">
        <f>IF('S. Listesi'!F24=0," ",'S. Listesi'!F24)</f>
        <v xml:space="preserve"> </v>
      </c>
      <c r="C27" s="238" t="str">
        <f>IF('S. Listesi'!G24=0," ",'S. Listesi'!G24)</f>
        <v xml:space="preserve"> </v>
      </c>
      <c r="D27" s="238"/>
      <c r="E27" s="238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47"/>
      <c r="AT27" s="161" t="str">
        <f t="shared" si="0"/>
        <v xml:space="preserve"> </v>
      </c>
      <c r="AU27" s="155"/>
    </row>
    <row r="28" spans="1:47" ht="12" customHeight="1" x14ac:dyDescent="0.2">
      <c r="A28" s="33">
        <f>'S. Listesi'!E25</f>
        <v>22</v>
      </c>
      <c r="B28" s="34" t="str">
        <f>IF('S. Listesi'!F25=0," ",'S. Listesi'!F25)</f>
        <v xml:space="preserve"> </v>
      </c>
      <c r="C28" s="238" t="str">
        <f>IF('S. Listesi'!G25=0," ",'S. Listesi'!G25)</f>
        <v xml:space="preserve"> </v>
      </c>
      <c r="D28" s="238"/>
      <c r="E28" s="238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48"/>
      <c r="AT28" s="161" t="str">
        <f t="shared" si="0"/>
        <v xml:space="preserve"> </v>
      </c>
      <c r="AU28" s="155"/>
    </row>
    <row r="29" spans="1:47" ht="12" customHeight="1" x14ac:dyDescent="0.2">
      <c r="A29" s="33">
        <f>'S. Listesi'!E26</f>
        <v>23</v>
      </c>
      <c r="B29" s="34" t="str">
        <f>IF('S. Listesi'!F26=0," ",'S. Listesi'!F26)</f>
        <v xml:space="preserve"> </v>
      </c>
      <c r="C29" s="238" t="str">
        <f>IF('S. Listesi'!G26=0," ",'S. Listesi'!G26)</f>
        <v xml:space="preserve"> </v>
      </c>
      <c r="D29" s="238"/>
      <c r="E29" s="238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47"/>
      <c r="AT29" s="161" t="str">
        <f t="shared" si="0"/>
        <v xml:space="preserve"> </v>
      </c>
      <c r="AU29" s="155"/>
    </row>
    <row r="30" spans="1:47" ht="12" customHeight="1" x14ac:dyDescent="0.2">
      <c r="A30" s="33">
        <f>'S. Listesi'!E27</f>
        <v>24</v>
      </c>
      <c r="B30" s="34" t="str">
        <f>IF('S. Listesi'!F27=0," ",'S. Listesi'!F27)</f>
        <v xml:space="preserve"> </v>
      </c>
      <c r="C30" s="238" t="str">
        <f>IF('S. Listesi'!G27=0," ",'S. Listesi'!G27)</f>
        <v xml:space="preserve"> </v>
      </c>
      <c r="D30" s="238"/>
      <c r="E30" s="238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48"/>
      <c r="AT30" s="161" t="str">
        <f t="shared" si="0"/>
        <v xml:space="preserve"> </v>
      </c>
      <c r="AU30" s="155"/>
    </row>
    <row r="31" spans="1:47" ht="12" customHeight="1" x14ac:dyDescent="0.2">
      <c r="A31" s="33">
        <f>'S. Listesi'!E28</f>
        <v>25</v>
      </c>
      <c r="B31" s="34" t="str">
        <f>IF('S. Listesi'!F28=0," ",'S. Listesi'!F28)</f>
        <v xml:space="preserve"> </v>
      </c>
      <c r="C31" s="238" t="str">
        <f>IF('S. Listesi'!G28=0," ",'S. Listesi'!G28)</f>
        <v xml:space="preserve"> </v>
      </c>
      <c r="D31" s="238"/>
      <c r="E31" s="238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47"/>
      <c r="AT31" s="161" t="str">
        <f t="shared" si="0"/>
        <v xml:space="preserve"> </v>
      </c>
      <c r="AU31" s="155"/>
    </row>
    <row r="32" spans="1:47" ht="12" customHeight="1" x14ac:dyDescent="0.2">
      <c r="A32" s="33">
        <f>'S. Listesi'!E29</f>
        <v>26</v>
      </c>
      <c r="B32" s="34" t="str">
        <f>IF('S. Listesi'!F29=0," ",'S. Listesi'!F29)</f>
        <v xml:space="preserve"> </v>
      </c>
      <c r="C32" s="238" t="str">
        <f>IF('S. Listesi'!G29=0," ",'S. Listesi'!G29)</f>
        <v xml:space="preserve"> </v>
      </c>
      <c r="D32" s="238"/>
      <c r="E32" s="238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48"/>
      <c r="AT32" s="161" t="str">
        <f t="shared" si="0"/>
        <v xml:space="preserve"> </v>
      </c>
      <c r="AU32" s="155"/>
    </row>
    <row r="33" spans="1:47" ht="12" customHeight="1" x14ac:dyDescent="0.2">
      <c r="A33" s="33">
        <f>'S. Listesi'!E30</f>
        <v>27</v>
      </c>
      <c r="B33" s="34" t="str">
        <f>IF('S. Listesi'!F30=0," ",'S. Listesi'!F30)</f>
        <v xml:space="preserve"> </v>
      </c>
      <c r="C33" s="238" t="str">
        <f>IF('S. Listesi'!G30=0," ",'S. Listesi'!G30)</f>
        <v xml:space="preserve"> </v>
      </c>
      <c r="D33" s="238"/>
      <c r="E33" s="238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47"/>
      <c r="AT33" s="161" t="str">
        <f t="shared" si="0"/>
        <v xml:space="preserve"> </v>
      </c>
      <c r="AU33" s="155"/>
    </row>
    <row r="34" spans="1:47" ht="12" customHeight="1" x14ac:dyDescent="0.2">
      <c r="A34" s="33">
        <f>'S. Listesi'!E31</f>
        <v>28</v>
      </c>
      <c r="B34" s="34" t="str">
        <f>IF('S. Listesi'!F31=0," ",'S. Listesi'!F31)</f>
        <v xml:space="preserve"> </v>
      </c>
      <c r="C34" s="238" t="str">
        <f>IF('S. Listesi'!G31=0," ",'S. Listesi'!G31)</f>
        <v xml:space="preserve"> </v>
      </c>
      <c r="D34" s="238"/>
      <c r="E34" s="238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48"/>
      <c r="AT34" s="161" t="str">
        <f t="shared" si="0"/>
        <v xml:space="preserve"> </v>
      </c>
      <c r="AU34" s="155"/>
    </row>
    <row r="35" spans="1:47" ht="12" customHeight="1" x14ac:dyDescent="0.2">
      <c r="A35" s="33">
        <f>'S. Listesi'!E32</f>
        <v>29</v>
      </c>
      <c r="B35" s="34" t="str">
        <f>IF('S. Listesi'!F32=0," ",'S. Listesi'!F32)</f>
        <v xml:space="preserve"> </v>
      </c>
      <c r="C35" s="238" t="str">
        <f>IF('S. Listesi'!G32=0," ",'S. Listesi'!G32)</f>
        <v xml:space="preserve"> </v>
      </c>
      <c r="D35" s="238"/>
      <c r="E35" s="238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47"/>
      <c r="AT35" s="161" t="str">
        <f t="shared" si="0"/>
        <v xml:space="preserve"> </v>
      </c>
      <c r="AU35" s="155"/>
    </row>
    <row r="36" spans="1:47" ht="12" customHeight="1" x14ac:dyDescent="0.2">
      <c r="A36" s="33">
        <f>'S. Listesi'!E33</f>
        <v>30</v>
      </c>
      <c r="B36" s="34" t="str">
        <f>IF('S. Listesi'!F33=0," ",'S. Listesi'!F33)</f>
        <v xml:space="preserve"> </v>
      </c>
      <c r="C36" s="238" t="str">
        <f>IF('S. Listesi'!G33=0," ",'S. Listesi'!G33)</f>
        <v xml:space="preserve"> </v>
      </c>
      <c r="D36" s="238"/>
      <c r="E36" s="238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48"/>
      <c r="AT36" s="161" t="str">
        <f t="shared" si="0"/>
        <v xml:space="preserve"> </v>
      </c>
      <c r="AU36" s="155"/>
    </row>
    <row r="37" spans="1:47" ht="12" customHeight="1" x14ac:dyDescent="0.2">
      <c r="A37" s="33">
        <f>'S. Listesi'!E34</f>
        <v>31</v>
      </c>
      <c r="B37" s="34" t="str">
        <f>IF('S. Listesi'!F34=0," ",'S. Listesi'!F34)</f>
        <v xml:space="preserve"> </v>
      </c>
      <c r="C37" s="238" t="str">
        <f>IF('S. Listesi'!G34=0," ",'S. Listesi'!G34)</f>
        <v xml:space="preserve"> </v>
      </c>
      <c r="D37" s="238"/>
      <c r="E37" s="238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47"/>
      <c r="AT37" s="161" t="str">
        <f t="shared" si="0"/>
        <v xml:space="preserve"> </v>
      </c>
      <c r="AU37" s="155"/>
    </row>
    <row r="38" spans="1:47" ht="12" customHeight="1" x14ac:dyDescent="0.2">
      <c r="A38" s="33">
        <f>'S. Listesi'!E35</f>
        <v>32</v>
      </c>
      <c r="B38" s="34" t="str">
        <f>IF('S. Listesi'!F35=0," ",'S. Listesi'!F35)</f>
        <v xml:space="preserve"> </v>
      </c>
      <c r="C38" s="238" t="str">
        <f>IF('S. Listesi'!G35=0," ",'S. Listesi'!G35)</f>
        <v xml:space="preserve"> </v>
      </c>
      <c r="D38" s="238"/>
      <c r="E38" s="238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48"/>
      <c r="AT38" s="161" t="str">
        <f t="shared" si="0"/>
        <v xml:space="preserve"> </v>
      </c>
      <c r="AU38" s="155"/>
    </row>
    <row r="39" spans="1:47" ht="12" customHeight="1" x14ac:dyDescent="0.2">
      <c r="A39" s="33">
        <f>'S. Listesi'!E36</f>
        <v>33</v>
      </c>
      <c r="B39" s="34" t="str">
        <f>IF('S. Listesi'!F36=0," ",'S. Listesi'!F36)</f>
        <v xml:space="preserve"> </v>
      </c>
      <c r="C39" s="238" t="str">
        <f>IF('S. Listesi'!G36=0," ",'S. Listesi'!G36)</f>
        <v xml:space="preserve"> </v>
      </c>
      <c r="D39" s="238"/>
      <c r="E39" s="238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47"/>
      <c r="AT39" s="161" t="str">
        <f t="shared" si="0"/>
        <v xml:space="preserve"> </v>
      </c>
      <c r="AU39" s="155"/>
    </row>
    <row r="40" spans="1:47" ht="12" customHeight="1" x14ac:dyDescent="0.2">
      <c r="A40" s="33">
        <f>'S. Listesi'!E37</f>
        <v>34</v>
      </c>
      <c r="B40" s="34" t="str">
        <f>IF('S. Listesi'!F37=0," ",'S. Listesi'!F37)</f>
        <v xml:space="preserve"> </v>
      </c>
      <c r="C40" s="238" t="str">
        <f>IF('S. Listesi'!G37=0," ",'S. Listesi'!G37)</f>
        <v xml:space="preserve"> </v>
      </c>
      <c r="D40" s="238"/>
      <c r="E40" s="238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48"/>
      <c r="AT40" s="161" t="str">
        <f t="shared" si="0"/>
        <v xml:space="preserve"> </v>
      </c>
      <c r="AU40" s="155"/>
    </row>
    <row r="41" spans="1:47" ht="12" customHeight="1" x14ac:dyDescent="0.2">
      <c r="A41" s="33">
        <f>'S. Listesi'!E38</f>
        <v>35</v>
      </c>
      <c r="B41" s="34" t="str">
        <f>IF('S. Listesi'!F38=0," ",'S. Listesi'!F38)</f>
        <v xml:space="preserve"> </v>
      </c>
      <c r="C41" s="238" t="str">
        <f>IF('S. Listesi'!G38=0," ",'S. Listesi'!G38)</f>
        <v xml:space="preserve"> </v>
      </c>
      <c r="D41" s="238"/>
      <c r="E41" s="238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47"/>
      <c r="AT41" s="161" t="str">
        <f t="shared" si="0"/>
        <v xml:space="preserve"> </v>
      </c>
      <c r="AU41" s="155"/>
    </row>
    <row r="42" spans="1:47" ht="12" customHeight="1" x14ac:dyDescent="0.2">
      <c r="A42" s="33">
        <f>'S. Listesi'!E39</f>
        <v>36</v>
      </c>
      <c r="B42" s="34" t="str">
        <f>IF('S. Listesi'!F39=0," ",'S. Listesi'!F39)</f>
        <v xml:space="preserve"> </v>
      </c>
      <c r="C42" s="238" t="str">
        <f>IF('S. Listesi'!G39=0," ",'S. Listesi'!G39)</f>
        <v xml:space="preserve"> </v>
      </c>
      <c r="D42" s="238"/>
      <c r="E42" s="238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48"/>
      <c r="AT42" s="161" t="str">
        <f t="shared" si="0"/>
        <v xml:space="preserve"> </v>
      </c>
      <c r="AU42" s="155"/>
    </row>
    <row r="43" spans="1:47" ht="12" customHeight="1" x14ac:dyDescent="0.2">
      <c r="A43" s="33">
        <f>'S. Listesi'!E40</f>
        <v>37</v>
      </c>
      <c r="B43" s="34" t="str">
        <f>IF('S. Listesi'!F40=0," ",'S. Listesi'!F40)</f>
        <v xml:space="preserve"> </v>
      </c>
      <c r="C43" s="238" t="str">
        <f>IF('S. Listesi'!G40=0," ",'S. Listesi'!G40)</f>
        <v xml:space="preserve"> </v>
      </c>
      <c r="D43" s="238"/>
      <c r="E43" s="238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47"/>
      <c r="AT43" s="161" t="str">
        <f t="shared" si="0"/>
        <v xml:space="preserve"> </v>
      </c>
      <c r="AU43" s="155"/>
    </row>
    <row r="44" spans="1:47" ht="12" customHeight="1" x14ac:dyDescent="0.2">
      <c r="A44" s="33">
        <f>'S. Listesi'!E41</f>
        <v>38</v>
      </c>
      <c r="B44" s="34" t="str">
        <f>IF('S. Listesi'!F41=0," ",'S. Listesi'!F41)</f>
        <v xml:space="preserve"> </v>
      </c>
      <c r="C44" s="238" t="str">
        <f>IF('S. Listesi'!G41=0," ",'S. Listesi'!G41)</f>
        <v xml:space="preserve"> </v>
      </c>
      <c r="D44" s="238"/>
      <c r="E44" s="238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48"/>
      <c r="AT44" s="161" t="str">
        <f t="shared" si="0"/>
        <v xml:space="preserve"> </v>
      </c>
      <c r="AU44" s="155"/>
    </row>
    <row r="45" spans="1:47" ht="12" customHeight="1" x14ac:dyDescent="0.2">
      <c r="A45" s="33">
        <f>'S. Listesi'!E42</f>
        <v>39</v>
      </c>
      <c r="B45" s="34" t="str">
        <f>IF('S. Listesi'!F42=0," ",'S. Listesi'!F42)</f>
        <v xml:space="preserve"> </v>
      </c>
      <c r="C45" s="238" t="str">
        <f>IF('S. Listesi'!G42=0," ",'S. Listesi'!G42)</f>
        <v xml:space="preserve"> </v>
      </c>
      <c r="D45" s="238"/>
      <c r="E45" s="238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47"/>
      <c r="AT45" s="161" t="str">
        <f t="shared" si="0"/>
        <v xml:space="preserve"> </v>
      </c>
      <c r="AU45" s="155"/>
    </row>
    <row r="46" spans="1:47" ht="12" customHeight="1" x14ac:dyDescent="0.2">
      <c r="A46" s="33">
        <f>'S. Listesi'!E43</f>
        <v>40</v>
      </c>
      <c r="B46" s="34" t="str">
        <f>IF('S. Listesi'!F43=0," ",'S. Listesi'!F43)</f>
        <v xml:space="preserve"> </v>
      </c>
      <c r="C46" s="238" t="str">
        <f>IF('S. Listesi'!G43=0," ",'S. Listesi'!G43)</f>
        <v xml:space="preserve"> </v>
      </c>
      <c r="D46" s="238"/>
      <c r="E46" s="238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48"/>
      <c r="AT46" s="161" t="str">
        <f t="shared" si="0"/>
        <v xml:space="preserve"> </v>
      </c>
      <c r="AU46" s="155"/>
    </row>
    <row r="47" spans="1:47" ht="12" customHeight="1" x14ac:dyDescent="0.2">
      <c r="A47" s="33">
        <f>'S. Listesi'!E44</f>
        <v>41</v>
      </c>
      <c r="B47" s="34" t="str">
        <f>IF('S. Listesi'!F44=0," ",'S. Listesi'!F44)</f>
        <v xml:space="preserve"> </v>
      </c>
      <c r="C47" s="238" t="str">
        <f>IF('S. Listesi'!G44=0," ",'S. Listesi'!G44)</f>
        <v xml:space="preserve"> </v>
      </c>
      <c r="D47" s="238"/>
      <c r="E47" s="238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47"/>
      <c r="AT47" s="161" t="str">
        <f t="shared" si="0"/>
        <v xml:space="preserve"> </v>
      </c>
      <c r="AU47" s="155" t="str">
        <f t="shared" si="1"/>
        <v xml:space="preserve"> </v>
      </c>
    </row>
    <row r="48" spans="1:47" ht="12" customHeight="1" x14ac:dyDescent="0.2">
      <c r="A48" s="33">
        <f>'S. Listesi'!E45</f>
        <v>42</v>
      </c>
      <c r="B48" s="34" t="str">
        <f>IF('S. Listesi'!F45=0," ",'S. Listesi'!F45)</f>
        <v xml:space="preserve"> </v>
      </c>
      <c r="C48" s="238" t="str">
        <f>IF('S. Listesi'!G45=0," ",'S. Listesi'!G45)</f>
        <v xml:space="preserve"> </v>
      </c>
      <c r="D48" s="238"/>
      <c r="E48" s="238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48"/>
      <c r="AT48" s="161" t="str">
        <f t="shared" si="0"/>
        <v xml:space="preserve"> </v>
      </c>
      <c r="AU48" s="155" t="str">
        <f t="shared" si="1"/>
        <v xml:space="preserve"> </v>
      </c>
    </row>
    <row r="49" spans="1:47" ht="12" customHeight="1" x14ac:dyDescent="0.2">
      <c r="A49" s="33">
        <f>'S. Listesi'!E46</f>
        <v>43</v>
      </c>
      <c r="B49" s="34" t="str">
        <f>IF('S. Listesi'!F46=0," ",'S. Listesi'!F46)</f>
        <v xml:space="preserve"> </v>
      </c>
      <c r="C49" s="238" t="str">
        <f>IF('S. Listesi'!G46=0," ",'S. Listesi'!G46)</f>
        <v xml:space="preserve"> </v>
      </c>
      <c r="D49" s="238"/>
      <c r="E49" s="238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47"/>
      <c r="AT49" s="161" t="str">
        <f t="shared" si="0"/>
        <v xml:space="preserve"> </v>
      </c>
      <c r="AU49" s="155" t="str">
        <f t="shared" si="1"/>
        <v xml:space="preserve"> </v>
      </c>
    </row>
    <row r="50" spans="1:47" ht="12" customHeight="1" x14ac:dyDescent="0.2">
      <c r="A50" s="33">
        <f>'S. Listesi'!E47</f>
        <v>44</v>
      </c>
      <c r="B50" s="34" t="str">
        <f>IF('S. Listesi'!F47=0," ",'S. Listesi'!F47)</f>
        <v xml:space="preserve"> </v>
      </c>
      <c r="C50" s="238" t="str">
        <f>IF('S. Listesi'!G47=0," ",'S. Listesi'!G47)</f>
        <v xml:space="preserve"> </v>
      </c>
      <c r="D50" s="238"/>
      <c r="E50" s="238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48"/>
      <c r="AT50" s="161" t="str">
        <f t="shared" si="0"/>
        <v xml:space="preserve"> </v>
      </c>
      <c r="AU50" s="155" t="str">
        <f t="shared" si="1"/>
        <v xml:space="preserve"> </v>
      </c>
    </row>
    <row r="51" spans="1:47" ht="12" customHeight="1" x14ac:dyDescent="0.2">
      <c r="A51" s="33">
        <f>'S. Listesi'!E48</f>
        <v>45</v>
      </c>
      <c r="B51" s="34" t="str">
        <f>IF('S. Listesi'!F48=0," ",'S. Listesi'!F48)</f>
        <v xml:space="preserve"> </v>
      </c>
      <c r="C51" s="238" t="str">
        <f>IF('S. Listesi'!G48=0," ",'S. Listesi'!G48)</f>
        <v xml:space="preserve"> </v>
      </c>
      <c r="D51" s="238"/>
      <c r="E51" s="238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47"/>
      <c r="AT51" s="161" t="str">
        <f t="shared" si="0"/>
        <v xml:space="preserve"> </v>
      </c>
      <c r="AU51" s="155" t="str">
        <f t="shared" si="1"/>
        <v xml:space="preserve"> </v>
      </c>
    </row>
    <row r="52" spans="1:47" ht="12" customHeight="1" x14ac:dyDescent="0.2">
      <c r="A52" s="33">
        <f>'S. Listesi'!E49</f>
        <v>46</v>
      </c>
      <c r="B52" s="34" t="str">
        <f>IF('S. Listesi'!F49=0," ",'S. Listesi'!F49)</f>
        <v xml:space="preserve"> </v>
      </c>
      <c r="C52" s="238" t="str">
        <f>IF('S. Listesi'!G49=0," ",'S. Listesi'!G49)</f>
        <v xml:space="preserve"> </v>
      </c>
      <c r="D52" s="238"/>
      <c r="E52" s="238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48"/>
      <c r="AT52" s="161" t="str">
        <f t="shared" si="0"/>
        <v xml:space="preserve"> </v>
      </c>
      <c r="AU52" s="155" t="str">
        <f t="shared" si="1"/>
        <v xml:space="preserve"> </v>
      </c>
    </row>
    <row r="53" spans="1:47" ht="12" customHeight="1" x14ac:dyDescent="0.2">
      <c r="A53" s="33">
        <f>'S. Listesi'!E50</f>
        <v>47</v>
      </c>
      <c r="B53" s="34" t="str">
        <f>IF('S. Listesi'!F50=0," ",'S. Listesi'!F50)</f>
        <v xml:space="preserve"> </v>
      </c>
      <c r="C53" s="238" t="str">
        <f>IF('S. Listesi'!G50=0," ",'S. Listesi'!G50)</f>
        <v xml:space="preserve"> </v>
      </c>
      <c r="D53" s="238"/>
      <c r="E53" s="238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47"/>
      <c r="AT53" s="161" t="str">
        <f t="shared" si="0"/>
        <v xml:space="preserve"> </v>
      </c>
      <c r="AU53" s="155" t="str">
        <f t="shared" si="1"/>
        <v xml:space="preserve"> </v>
      </c>
    </row>
    <row r="54" spans="1:47" ht="12" customHeight="1" x14ac:dyDescent="0.2">
      <c r="A54" s="33">
        <f>'S. Listesi'!E51</f>
        <v>48</v>
      </c>
      <c r="B54" s="34" t="str">
        <f>IF('S. Listesi'!F51=0," ",'S. Listesi'!F51)</f>
        <v xml:space="preserve"> </v>
      </c>
      <c r="C54" s="238" t="str">
        <f>IF('S. Listesi'!G51=0," ",'S. Listesi'!G51)</f>
        <v xml:space="preserve"> </v>
      </c>
      <c r="D54" s="238"/>
      <c r="E54" s="238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48"/>
      <c r="AT54" s="161" t="str">
        <f t="shared" si="0"/>
        <v xml:space="preserve"> </v>
      </c>
      <c r="AU54" s="155" t="str">
        <f t="shared" si="1"/>
        <v xml:space="preserve"> </v>
      </c>
    </row>
    <row r="55" spans="1:47" ht="12" customHeight="1" x14ac:dyDescent="0.2">
      <c r="A55" s="33">
        <f>'S. Listesi'!E52</f>
        <v>49</v>
      </c>
      <c r="B55" s="34" t="str">
        <f>IF('S. Listesi'!F52=0," ",'S. Listesi'!F52)</f>
        <v xml:space="preserve"> </v>
      </c>
      <c r="C55" s="238" t="str">
        <f>IF('S. Listesi'!G52=0," ",'S. Listesi'!G52)</f>
        <v xml:space="preserve"> </v>
      </c>
      <c r="D55" s="238"/>
      <c r="E55" s="238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47"/>
      <c r="AT55" s="161" t="str">
        <f t="shared" si="0"/>
        <v xml:space="preserve"> </v>
      </c>
      <c r="AU55" s="155" t="str">
        <f t="shared" si="1"/>
        <v xml:space="preserve"> </v>
      </c>
    </row>
    <row r="56" spans="1:47" ht="12" customHeight="1" x14ac:dyDescent="0.2">
      <c r="A56" s="33">
        <f>'S. Listesi'!E53</f>
        <v>50</v>
      </c>
      <c r="B56" s="34" t="str">
        <f>IF('S. Listesi'!F53=0," ",'S. Listesi'!F53)</f>
        <v xml:space="preserve"> </v>
      </c>
      <c r="C56" s="238" t="str">
        <f>IF('S. Listesi'!G53=0," ",'S. Listesi'!G53)</f>
        <v xml:space="preserve"> </v>
      </c>
      <c r="D56" s="238"/>
      <c r="E56" s="238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48"/>
      <c r="AT56" s="161" t="str">
        <f t="shared" si="0"/>
        <v xml:space="preserve"> </v>
      </c>
      <c r="AU56" s="155" t="str">
        <f t="shared" si="1"/>
        <v xml:space="preserve"> </v>
      </c>
    </row>
    <row r="57" spans="1:47" ht="12" customHeight="1" x14ac:dyDescent="0.2">
      <c r="A57" s="33">
        <f>'S. Listesi'!E54</f>
        <v>51</v>
      </c>
      <c r="B57" s="34" t="str">
        <f>IF('S. Listesi'!F54=0," ",'S. Listesi'!F54)</f>
        <v xml:space="preserve"> </v>
      </c>
      <c r="C57" s="238" t="str">
        <f>IF('S. Listesi'!G54=0," ",'S. Listesi'!G54)</f>
        <v xml:space="preserve"> </v>
      </c>
      <c r="D57" s="238"/>
      <c r="E57" s="238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47"/>
      <c r="AT57" s="161" t="str">
        <f t="shared" si="0"/>
        <v xml:space="preserve"> </v>
      </c>
      <c r="AU57" s="155" t="str">
        <f t="shared" si="1"/>
        <v xml:space="preserve"> </v>
      </c>
    </row>
    <row r="58" spans="1:47" ht="12" customHeight="1" x14ac:dyDescent="0.2">
      <c r="A58" s="33">
        <f>'S. Listesi'!E55</f>
        <v>52</v>
      </c>
      <c r="B58" s="34" t="str">
        <f>IF('S. Listesi'!F55=0," ",'S. Listesi'!F55)</f>
        <v xml:space="preserve"> </v>
      </c>
      <c r="C58" s="238" t="str">
        <f>IF('S. Listesi'!G55=0," ",'S. Listesi'!G55)</f>
        <v xml:space="preserve"> </v>
      </c>
      <c r="D58" s="238"/>
      <c r="E58" s="238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48"/>
      <c r="AT58" s="161" t="str">
        <f t="shared" si="0"/>
        <v xml:space="preserve"> </v>
      </c>
      <c r="AU58" s="155" t="str">
        <f t="shared" si="1"/>
        <v xml:space="preserve"> </v>
      </c>
    </row>
    <row r="59" spans="1:47" ht="12" customHeight="1" x14ac:dyDescent="0.2">
      <c r="A59" s="33">
        <f>'S. Listesi'!E56</f>
        <v>53</v>
      </c>
      <c r="B59" s="34" t="str">
        <f>IF('S. Listesi'!F56=0," ",'S. Listesi'!F56)</f>
        <v xml:space="preserve"> </v>
      </c>
      <c r="C59" s="238" t="str">
        <f>IF('S. Listesi'!G56=0," ",'S. Listesi'!G56)</f>
        <v xml:space="preserve"> </v>
      </c>
      <c r="D59" s="238"/>
      <c r="E59" s="238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47"/>
      <c r="AT59" s="161" t="str">
        <f t="shared" si="0"/>
        <v xml:space="preserve"> </v>
      </c>
      <c r="AU59" s="155" t="str">
        <f t="shared" si="1"/>
        <v xml:space="preserve"> </v>
      </c>
    </row>
    <row r="60" spans="1:47" ht="12" customHeight="1" x14ac:dyDescent="0.2">
      <c r="A60" s="33">
        <f>'S. Listesi'!E57</f>
        <v>54</v>
      </c>
      <c r="B60" s="34" t="str">
        <f>IF('S. Listesi'!F57=0," ",'S. Listesi'!F57)</f>
        <v xml:space="preserve"> </v>
      </c>
      <c r="C60" s="238" t="str">
        <f>IF('S. Listesi'!G57=0," ",'S. Listesi'!G57)</f>
        <v xml:space="preserve"> </v>
      </c>
      <c r="D60" s="238"/>
      <c r="E60" s="238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48"/>
      <c r="AT60" s="161" t="str">
        <f t="shared" si="0"/>
        <v xml:space="preserve"> </v>
      </c>
      <c r="AU60" s="155" t="str">
        <f t="shared" si="1"/>
        <v xml:space="preserve"> </v>
      </c>
    </row>
    <row r="61" spans="1:47" ht="12" customHeight="1" x14ac:dyDescent="0.2">
      <c r="A61" s="33">
        <f>'S. Listesi'!E58</f>
        <v>55</v>
      </c>
      <c r="B61" s="34" t="str">
        <f>IF('S. Listesi'!F58=0," ",'S. Listesi'!F58)</f>
        <v xml:space="preserve"> </v>
      </c>
      <c r="C61" s="238" t="str">
        <f>IF('S. Listesi'!G58=0," ",'S. Listesi'!G58)</f>
        <v xml:space="preserve"> </v>
      </c>
      <c r="D61" s="238"/>
      <c r="E61" s="238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47"/>
      <c r="AT61" s="161" t="str">
        <f t="shared" si="0"/>
        <v xml:space="preserve"> </v>
      </c>
      <c r="AU61" s="155" t="str">
        <f t="shared" si="1"/>
        <v xml:space="preserve"> </v>
      </c>
    </row>
    <row r="62" spans="1:47" ht="12" customHeight="1" x14ac:dyDescent="0.2">
      <c r="A62" s="33">
        <f>'S. Listesi'!E59</f>
        <v>56</v>
      </c>
      <c r="B62" s="34" t="str">
        <f>IF('S. Listesi'!F59=0," ",'S. Listesi'!F59)</f>
        <v xml:space="preserve"> </v>
      </c>
      <c r="C62" s="238" t="str">
        <f>IF('S. Listesi'!G59=0," ",'S. Listesi'!G59)</f>
        <v xml:space="preserve"> </v>
      </c>
      <c r="D62" s="238"/>
      <c r="E62" s="238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48"/>
      <c r="AT62" s="161" t="str">
        <f t="shared" si="0"/>
        <v xml:space="preserve"> </v>
      </c>
      <c r="AU62" s="155" t="str">
        <f t="shared" si="1"/>
        <v xml:space="preserve"> </v>
      </c>
    </row>
    <row r="63" spans="1:47" ht="12" customHeight="1" x14ac:dyDescent="0.2">
      <c r="A63" s="33">
        <f>'S. Listesi'!E60</f>
        <v>57</v>
      </c>
      <c r="B63" s="34" t="str">
        <f>IF('S. Listesi'!F60=0," ",'S. Listesi'!F60)</f>
        <v xml:space="preserve"> </v>
      </c>
      <c r="C63" s="238" t="str">
        <f>IF('S. Listesi'!G60=0," ",'S. Listesi'!G60)</f>
        <v xml:space="preserve"> </v>
      </c>
      <c r="D63" s="238"/>
      <c r="E63" s="238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47"/>
      <c r="AT63" s="161" t="str">
        <f t="shared" si="0"/>
        <v xml:space="preserve"> </v>
      </c>
      <c r="AU63" s="155" t="str">
        <f t="shared" si="1"/>
        <v xml:space="preserve"> </v>
      </c>
    </row>
    <row r="64" spans="1:47" ht="12" customHeight="1" x14ac:dyDescent="0.2">
      <c r="A64" s="33">
        <f>'S. Listesi'!E61</f>
        <v>58</v>
      </c>
      <c r="B64" s="34" t="str">
        <f>IF('S. Listesi'!F61=0," ",'S. Listesi'!F61)</f>
        <v xml:space="preserve"> </v>
      </c>
      <c r="C64" s="238" t="str">
        <f>IF('S. Listesi'!G61=0," ",'S. Listesi'!G61)</f>
        <v xml:space="preserve"> </v>
      </c>
      <c r="D64" s="238"/>
      <c r="E64" s="238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48"/>
      <c r="AT64" s="161" t="str">
        <f t="shared" si="0"/>
        <v xml:space="preserve"> </v>
      </c>
      <c r="AU64" s="155" t="str">
        <f t="shared" si="1"/>
        <v xml:space="preserve"> </v>
      </c>
    </row>
    <row r="65" spans="1:47" ht="12" customHeight="1" x14ac:dyDescent="0.2">
      <c r="A65" s="33">
        <f>'S. Listesi'!E62</f>
        <v>59</v>
      </c>
      <c r="B65" s="34" t="str">
        <f>IF('S. Listesi'!F62=0," ",'S. Listesi'!F62)</f>
        <v xml:space="preserve"> </v>
      </c>
      <c r="C65" s="238" t="str">
        <f>IF('S. Listesi'!G62=0," ",'S. Listesi'!G62)</f>
        <v xml:space="preserve"> </v>
      </c>
      <c r="D65" s="238"/>
      <c r="E65" s="238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47"/>
      <c r="AT65" s="161" t="str">
        <f t="shared" si="0"/>
        <v xml:space="preserve"> </v>
      </c>
      <c r="AU65" s="155" t="str">
        <f t="shared" si="1"/>
        <v xml:space="preserve"> </v>
      </c>
    </row>
    <row r="66" spans="1:47" ht="12" customHeight="1" x14ac:dyDescent="0.2">
      <c r="A66" s="33">
        <f>'S. Listesi'!E63</f>
        <v>60</v>
      </c>
      <c r="B66" s="34" t="str">
        <f>IF('S. Listesi'!F63=0," ",'S. Listesi'!F63)</f>
        <v xml:space="preserve"> </v>
      </c>
      <c r="C66" s="238" t="str">
        <f>IF('S. Listesi'!G63=0," ",'S. Listesi'!G63)</f>
        <v xml:space="preserve"> </v>
      </c>
      <c r="D66" s="238"/>
      <c r="E66" s="238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48"/>
      <c r="AT66" s="161" t="str">
        <f t="shared" si="0"/>
        <v xml:space="preserve"> </v>
      </c>
      <c r="AU66" s="155" t="str">
        <f t="shared" si="1"/>
        <v xml:space="preserve"> </v>
      </c>
    </row>
    <row r="67" spans="1:47" ht="12" customHeight="1" x14ac:dyDescent="0.2">
      <c r="A67" s="33">
        <f>'S. Listesi'!E64</f>
        <v>61</v>
      </c>
      <c r="B67" s="34" t="str">
        <f>IF('S. Listesi'!F64=0," ",'S. Listesi'!F64)</f>
        <v xml:space="preserve"> </v>
      </c>
      <c r="C67" s="238" t="str">
        <f>IF('S. Listesi'!G64=0," ",'S. Listesi'!G64)</f>
        <v xml:space="preserve"> </v>
      </c>
      <c r="D67" s="238"/>
      <c r="E67" s="238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47"/>
      <c r="AT67" s="161" t="str">
        <f t="shared" si="0"/>
        <v xml:space="preserve"> </v>
      </c>
      <c r="AU67" s="155" t="str">
        <f t="shared" si="1"/>
        <v xml:space="preserve"> </v>
      </c>
    </row>
    <row r="68" spans="1:47" ht="12" customHeight="1" x14ac:dyDescent="0.2">
      <c r="A68" s="33">
        <f>'S. Listesi'!E65</f>
        <v>62</v>
      </c>
      <c r="B68" s="34" t="str">
        <f>IF('S. Listesi'!F65=0," ",'S. Listesi'!F65)</f>
        <v xml:space="preserve"> </v>
      </c>
      <c r="C68" s="238" t="str">
        <f>IF('S. Listesi'!G65=0," ",'S. Listesi'!G65)</f>
        <v xml:space="preserve"> </v>
      </c>
      <c r="D68" s="238"/>
      <c r="E68" s="238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48"/>
      <c r="AT68" s="161" t="str">
        <f t="shared" si="0"/>
        <v xml:space="preserve"> </v>
      </c>
      <c r="AU68" s="155" t="str">
        <f t="shared" si="1"/>
        <v xml:space="preserve"> </v>
      </c>
    </row>
    <row r="69" spans="1:47" ht="12" customHeight="1" x14ac:dyDescent="0.2">
      <c r="A69" s="33">
        <f>'S. Listesi'!E66</f>
        <v>63</v>
      </c>
      <c r="B69" s="34" t="str">
        <f>IF('S. Listesi'!F66=0," ",'S. Listesi'!F66)</f>
        <v xml:space="preserve"> </v>
      </c>
      <c r="C69" s="238" t="str">
        <f>IF('S. Listesi'!G66=0," ",'S. Listesi'!G66)</f>
        <v xml:space="preserve"> </v>
      </c>
      <c r="D69" s="238"/>
      <c r="E69" s="238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47"/>
      <c r="AT69" s="161" t="str">
        <f t="shared" si="0"/>
        <v xml:space="preserve"> </v>
      </c>
      <c r="AU69" s="155" t="str">
        <f t="shared" si="1"/>
        <v xml:space="preserve"> </v>
      </c>
    </row>
    <row r="70" spans="1:47" ht="12" customHeight="1" x14ac:dyDescent="0.2">
      <c r="A70" s="33">
        <f>'S. Listesi'!E67</f>
        <v>64</v>
      </c>
      <c r="B70" s="34" t="str">
        <f>IF('S. Listesi'!F67=0," ",'S. Listesi'!F67)</f>
        <v xml:space="preserve"> </v>
      </c>
      <c r="C70" s="238" t="str">
        <f>IF('S. Listesi'!G67=0," ",'S. Listesi'!G67)</f>
        <v xml:space="preserve"> </v>
      </c>
      <c r="D70" s="238"/>
      <c r="E70" s="238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48"/>
      <c r="AT70" s="161" t="str">
        <f t="shared" si="0"/>
        <v xml:space="preserve"> </v>
      </c>
      <c r="AU70" s="155" t="str">
        <f t="shared" si="1"/>
        <v xml:space="preserve"> </v>
      </c>
    </row>
    <row r="71" spans="1:47" ht="12" customHeight="1" x14ac:dyDescent="0.2">
      <c r="A71" s="33">
        <f>'S. Listesi'!E68</f>
        <v>65</v>
      </c>
      <c r="B71" s="34" t="str">
        <f>IF('S. Listesi'!F68=0," ",'S. Listesi'!F68)</f>
        <v xml:space="preserve"> </v>
      </c>
      <c r="C71" s="238" t="str">
        <f>IF('S. Listesi'!G68=0," ",'S. Listesi'!G68)</f>
        <v xml:space="preserve"> </v>
      </c>
      <c r="D71" s="238"/>
      <c r="E71" s="238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47"/>
      <c r="AT71" s="161" t="str">
        <f t="shared" si="0"/>
        <v xml:space="preserve"> </v>
      </c>
      <c r="AU71" s="155" t="str">
        <f t="shared" si="1"/>
        <v xml:space="preserve"> </v>
      </c>
    </row>
    <row r="72" spans="1:47" ht="12" customHeight="1" x14ac:dyDescent="0.2">
      <c r="A72" s="33">
        <f>'S. Listesi'!E69</f>
        <v>66</v>
      </c>
      <c r="B72" s="34" t="str">
        <f>IF('S. Listesi'!F69=0," ",'S. Listesi'!F69)</f>
        <v xml:space="preserve"> </v>
      </c>
      <c r="C72" s="238" t="str">
        <f>IF('S. Listesi'!G69=0," ",'S. Listesi'!G69)</f>
        <v xml:space="preserve"> </v>
      </c>
      <c r="D72" s="238"/>
      <c r="E72" s="238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48"/>
      <c r="AT72" s="161" t="str">
        <f t="shared" ref="AT72" si="2">IF(COUNTBLANK(F72:AS72)=COLUMNS(F72:AS72)," ",IF(SUM(F72:AS72)=0,0,SUM(F72:AS72)))</f>
        <v xml:space="preserve"> </v>
      </c>
      <c r="AU72" s="155" t="str">
        <f t="shared" si="1"/>
        <v xml:space="preserve"> </v>
      </c>
    </row>
    <row r="73" spans="1:47" ht="39.75" customHeight="1" x14ac:dyDescent="0.2">
      <c r="A73" s="259" t="s">
        <v>17</v>
      </c>
      <c r="B73" s="260"/>
      <c r="C73" s="260"/>
      <c r="D73" s="260"/>
      <c r="E73" s="261"/>
      <c r="F73" s="16" t="str">
        <f t="shared" ref="F73:AS73" si="3">F6</f>
        <v xml:space="preserve"> </v>
      </c>
      <c r="G73" s="16" t="str">
        <f t="shared" si="3"/>
        <v xml:space="preserve"> </v>
      </c>
      <c r="H73" s="16" t="str">
        <f t="shared" si="3"/>
        <v xml:space="preserve"> </v>
      </c>
      <c r="I73" s="16" t="str">
        <f t="shared" si="3"/>
        <v xml:space="preserve"> </v>
      </c>
      <c r="J73" s="16" t="str">
        <f t="shared" si="3"/>
        <v xml:space="preserve"> </v>
      </c>
      <c r="K73" s="16" t="str">
        <f t="shared" si="3"/>
        <v xml:space="preserve"> </v>
      </c>
      <c r="L73" s="16" t="str">
        <f t="shared" si="3"/>
        <v xml:space="preserve"> </v>
      </c>
      <c r="M73" s="16" t="str">
        <f t="shared" si="3"/>
        <v xml:space="preserve"> </v>
      </c>
      <c r="N73" s="16" t="str">
        <f t="shared" si="3"/>
        <v xml:space="preserve"> </v>
      </c>
      <c r="O73" s="16" t="str">
        <f t="shared" si="3"/>
        <v xml:space="preserve"> </v>
      </c>
      <c r="P73" s="16" t="str">
        <f t="shared" si="3"/>
        <v xml:space="preserve"> </v>
      </c>
      <c r="Q73" s="16" t="str">
        <f t="shared" si="3"/>
        <v xml:space="preserve"> </v>
      </c>
      <c r="R73" s="16" t="str">
        <f t="shared" si="3"/>
        <v xml:space="preserve"> </v>
      </c>
      <c r="S73" s="16" t="str">
        <f t="shared" si="3"/>
        <v xml:space="preserve"> </v>
      </c>
      <c r="T73" s="16" t="str">
        <f t="shared" si="3"/>
        <v xml:space="preserve"> </v>
      </c>
      <c r="U73" s="16" t="str">
        <f t="shared" si="3"/>
        <v xml:space="preserve"> </v>
      </c>
      <c r="V73" s="16" t="str">
        <f t="shared" si="3"/>
        <v xml:space="preserve"> </v>
      </c>
      <c r="W73" s="16" t="str">
        <f t="shared" si="3"/>
        <v xml:space="preserve"> </v>
      </c>
      <c r="X73" s="16" t="str">
        <f t="shared" si="3"/>
        <v xml:space="preserve"> </v>
      </c>
      <c r="Y73" s="16" t="str">
        <f t="shared" si="3"/>
        <v xml:space="preserve"> </v>
      </c>
      <c r="Z73" s="16" t="str">
        <f t="shared" si="3"/>
        <v xml:space="preserve"> </v>
      </c>
      <c r="AA73" s="16" t="str">
        <f t="shared" si="3"/>
        <v xml:space="preserve"> </v>
      </c>
      <c r="AB73" s="16" t="str">
        <f t="shared" si="3"/>
        <v xml:space="preserve"> </v>
      </c>
      <c r="AC73" s="16" t="str">
        <f t="shared" si="3"/>
        <v xml:space="preserve"> </v>
      </c>
      <c r="AD73" s="16" t="str">
        <f t="shared" si="3"/>
        <v xml:space="preserve"> </v>
      </c>
      <c r="AE73" s="16" t="str">
        <f t="shared" si="3"/>
        <v xml:space="preserve"> </v>
      </c>
      <c r="AF73" s="16" t="str">
        <f t="shared" si="3"/>
        <v xml:space="preserve"> </v>
      </c>
      <c r="AG73" s="16" t="str">
        <f t="shared" si="3"/>
        <v xml:space="preserve"> </v>
      </c>
      <c r="AH73" s="16" t="str">
        <f t="shared" si="3"/>
        <v xml:space="preserve"> </v>
      </c>
      <c r="AI73" s="16" t="str">
        <f t="shared" si="3"/>
        <v xml:space="preserve"> </v>
      </c>
      <c r="AJ73" s="16" t="str">
        <f t="shared" si="3"/>
        <v xml:space="preserve"> </v>
      </c>
      <c r="AK73" s="16" t="str">
        <f t="shared" si="3"/>
        <v xml:space="preserve"> </v>
      </c>
      <c r="AL73" s="16" t="str">
        <f t="shared" si="3"/>
        <v xml:space="preserve"> </v>
      </c>
      <c r="AM73" s="16" t="str">
        <f t="shared" si="3"/>
        <v xml:space="preserve"> </v>
      </c>
      <c r="AN73" s="16" t="str">
        <f t="shared" si="3"/>
        <v xml:space="preserve"> </v>
      </c>
      <c r="AO73" s="16" t="str">
        <f t="shared" si="3"/>
        <v xml:space="preserve"> </v>
      </c>
      <c r="AP73" s="16" t="str">
        <f t="shared" si="3"/>
        <v xml:space="preserve"> </v>
      </c>
      <c r="AQ73" s="16" t="str">
        <f t="shared" si="3"/>
        <v xml:space="preserve"> </v>
      </c>
      <c r="AR73" s="16" t="str">
        <f t="shared" si="3"/>
        <v xml:space="preserve"> </v>
      </c>
      <c r="AS73" s="149" t="str">
        <f t="shared" si="3"/>
        <v xml:space="preserve"> </v>
      </c>
      <c r="AT73" s="162"/>
      <c r="AU73" s="156"/>
    </row>
    <row r="74" spans="1:47" ht="19.5" customHeight="1" x14ac:dyDescent="0.2">
      <c r="A74" s="313" t="s">
        <v>23</v>
      </c>
      <c r="B74" s="314"/>
      <c r="C74" s="314"/>
      <c r="D74" s="314"/>
      <c r="E74" s="315"/>
      <c r="F74" s="186" t="str">
        <f t="shared" ref="F74:AS74" si="4">IF(COUNTBLANK(F7:F72)=ROWS(F7:F72)," ",SUM(F7:F72))</f>
        <v xml:space="preserve"> </v>
      </c>
      <c r="G74" s="186" t="str">
        <f t="shared" si="4"/>
        <v xml:space="preserve"> </v>
      </c>
      <c r="H74" s="186" t="str">
        <f t="shared" si="4"/>
        <v xml:space="preserve"> </v>
      </c>
      <c r="I74" s="186" t="str">
        <f t="shared" si="4"/>
        <v xml:space="preserve"> </v>
      </c>
      <c r="J74" s="186" t="str">
        <f t="shared" si="4"/>
        <v xml:space="preserve"> </v>
      </c>
      <c r="K74" s="186" t="str">
        <f t="shared" si="4"/>
        <v xml:space="preserve"> </v>
      </c>
      <c r="L74" s="186" t="str">
        <f t="shared" si="4"/>
        <v xml:space="preserve"> </v>
      </c>
      <c r="M74" s="186" t="str">
        <f t="shared" si="4"/>
        <v xml:space="preserve"> </v>
      </c>
      <c r="N74" s="186" t="str">
        <f t="shared" si="4"/>
        <v xml:space="preserve"> </v>
      </c>
      <c r="O74" s="186" t="str">
        <f t="shared" si="4"/>
        <v xml:space="preserve"> </v>
      </c>
      <c r="P74" s="186" t="str">
        <f t="shared" si="4"/>
        <v xml:space="preserve"> </v>
      </c>
      <c r="Q74" s="186" t="str">
        <f t="shared" si="4"/>
        <v xml:space="preserve"> </v>
      </c>
      <c r="R74" s="186" t="str">
        <f t="shared" si="4"/>
        <v xml:space="preserve"> </v>
      </c>
      <c r="S74" s="186" t="str">
        <f t="shared" si="4"/>
        <v xml:space="preserve"> </v>
      </c>
      <c r="T74" s="186" t="str">
        <f t="shared" si="4"/>
        <v xml:space="preserve"> </v>
      </c>
      <c r="U74" s="186" t="str">
        <f t="shared" si="4"/>
        <v xml:space="preserve"> </v>
      </c>
      <c r="V74" s="186" t="str">
        <f t="shared" si="4"/>
        <v xml:space="preserve"> </v>
      </c>
      <c r="W74" s="186" t="str">
        <f t="shared" si="4"/>
        <v xml:space="preserve"> </v>
      </c>
      <c r="X74" s="186" t="str">
        <f t="shared" si="4"/>
        <v xml:space="preserve"> </v>
      </c>
      <c r="Y74" s="186" t="str">
        <f t="shared" si="4"/>
        <v xml:space="preserve"> </v>
      </c>
      <c r="Z74" s="186" t="str">
        <f t="shared" si="4"/>
        <v xml:space="preserve"> </v>
      </c>
      <c r="AA74" s="186" t="str">
        <f t="shared" si="4"/>
        <v xml:space="preserve"> </v>
      </c>
      <c r="AB74" s="186" t="str">
        <f t="shared" si="4"/>
        <v xml:space="preserve"> </v>
      </c>
      <c r="AC74" s="186" t="str">
        <f t="shared" si="4"/>
        <v xml:space="preserve"> </v>
      </c>
      <c r="AD74" s="186" t="str">
        <f t="shared" si="4"/>
        <v xml:space="preserve"> </v>
      </c>
      <c r="AE74" s="186" t="str">
        <f t="shared" si="4"/>
        <v xml:space="preserve"> </v>
      </c>
      <c r="AF74" s="186" t="str">
        <f t="shared" si="4"/>
        <v xml:space="preserve"> </v>
      </c>
      <c r="AG74" s="186" t="str">
        <f t="shared" si="4"/>
        <v xml:space="preserve"> </v>
      </c>
      <c r="AH74" s="186" t="str">
        <f t="shared" si="4"/>
        <v xml:space="preserve"> </v>
      </c>
      <c r="AI74" s="186" t="str">
        <f t="shared" si="4"/>
        <v xml:space="preserve"> </v>
      </c>
      <c r="AJ74" s="186" t="str">
        <f t="shared" si="4"/>
        <v xml:space="preserve"> </v>
      </c>
      <c r="AK74" s="186" t="str">
        <f t="shared" si="4"/>
        <v xml:space="preserve"> </v>
      </c>
      <c r="AL74" s="186" t="str">
        <f t="shared" si="4"/>
        <v xml:space="preserve"> </v>
      </c>
      <c r="AM74" s="186" t="str">
        <f t="shared" si="4"/>
        <v xml:space="preserve"> </v>
      </c>
      <c r="AN74" s="186" t="str">
        <f t="shared" si="4"/>
        <v xml:space="preserve"> </v>
      </c>
      <c r="AO74" s="186" t="str">
        <f t="shared" si="4"/>
        <v xml:space="preserve"> </v>
      </c>
      <c r="AP74" s="186" t="str">
        <f t="shared" si="4"/>
        <v xml:space="preserve"> </v>
      </c>
      <c r="AQ74" s="186" t="str">
        <f t="shared" si="4"/>
        <v xml:space="preserve"> </v>
      </c>
      <c r="AR74" s="186" t="str">
        <f t="shared" si="4"/>
        <v xml:space="preserve"> </v>
      </c>
      <c r="AS74" s="187" t="str">
        <f t="shared" si="4"/>
        <v xml:space="preserve"> </v>
      </c>
      <c r="AT74" s="188"/>
      <c r="AU74" s="157"/>
    </row>
    <row r="75" spans="1:47" ht="25.5" customHeight="1" x14ac:dyDescent="0.2">
      <c r="A75" s="316" t="s">
        <v>38</v>
      </c>
      <c r="B75" s="317"/>
      <c r="C75" s="317"/>
      <c r="D75" s="317"/>
      <c r="E75" s="318"/>
      <c r="F75" s="43" t="str">
        <f t="shared" ref="F75:AS75" si="5">IF(COUNTBLANK(F7:F72)=ROWS(F7:F72)," ",AVERAGE(F7:F72))</f>
        <v xml:space="preserve"> </v>
      </c>
      <c r="G75" s="43" t="str">
        <f t="shared" si="5"/>
        <v xml:space="preserve"> </v>
      </c>
      <c r="H75" s="43" t="str">
        <f t="shared" si="5"/>
        <v xml:space="preserve"> </v>
      </c>
      <c r="I75" s="43" t="str">
        <f t="shared" si="5"/>
        <v xml:space="preserve"> </v>
      </c>
      <c r="J75" s="43" t="str">
        <f t="shared" si="5"/>
        <v xml:space="preserve"> </v>
      </c>
      <c r="K75" s="43" t="str">
        <f t="shared" si="5"/>
        <v xml:space="preserve"> </v>
      </c>
      <c r="L75" s="43" t="str">
        <f t="shared" si="5"/>
        <v xml:space="preserve"> </v>
      </c>
      <c r="M75" s="43" t="str">
        <f t="shared" si="5"/>
        <v xml:space="preserve"> </v>
      </c>
      <c r="N75" s="43" t="str">
        <f t="shared" si="5"/>
        <v xml:space="preserve"> </v>
      </c>
      <c r="O75" s="43" t="str">
        <f t="shared" si="5"/>
        <v xml:space="preserve"> </v>
      </c>
      <c r="P75" s="43" t="str">
        <f t="shared" si="5"/>
        <v xml:space="preserve"> </v>
      </c>
      <c r="Q75" s="43" t="str">
        <f t="shared" si="5"/>
        <v xml:space="preserve"> </v>
      </c>
      <c r="R75" s="43" t="str">
        <f t="shared" si="5"/>
        <v xml:space="preserve"> </v>
      </c>
      <c r="S75" s="43" t="str">
        <f t="shared" si="5"/>
        <v xml:space="preserve"> </v>
      </c>
      <c r="T75" s="43" t="str">
        <f t="shared" si="5"/>
        <v xml:space="preserve"> </v>
      </c>
      <c r="U75" s="43" t="str">
        <f t="shared" si="5"/>
        <v xml:space="preserve"> </v>
      </c>
      <c r="V75" s="43" t="str">
        <f t="shared" si="5"/>
        <v xml:space="preserve"> </v>
      </c>
      <c r="W75" s="43" t="str">
        <f t="shared" si="5"/>
        <v xml:space="preserve"> </v>
      </c>
      <c r="X75" s="43" t="str">
        <f t="shared" si="5"/>
        <v xml:space="preserve"> </v>
      </c>
      <c r="Y75" s="43" t="str">
        <f t="shared" si="5"/>
        <v xml:space="preserve"> </v>
      </c>
      <c r="Z75" s="43" t="str">
        <f t="shared" si="5"/>
        <v xml:space="preserve"> </v>
      </c>
      <c r="AA75" s="43" t="str">
        <f t="shared" si="5"/>
        <v xml:space="preserve"> </v>
      </c>
      <c r="AB75" s="43" t="str">
        <f t="shared" si="5"/>
        <v xml:space="preserve"> </v>
      </c>
      <c r="AC75" s="43" t="str">
        <f t="shared" si="5"/>
        <v xml:space="preserve"> </v>
      </c>
      <c r="AD75" s="43" t="str">
        <f t="shared" si="5"/>
        <v xml:space="preserve"> </v>
      </c>
      <c r="AE75" s="43" t="str">
        <f t="shared" si="5"/>
        <v xml:space="preserve"> </v>
      </c>
      <c r="AF75" s="43" t="str">
        <f t="shared" si="5"/>
        <v xml:space="preserve"> </v>
      </c>
      <c r="AG75" s="43" t="str">
        <f t="shared" si="5"/>
        <v xml:space="preserve"> </v>
      </c>
      <c r="AH75" s="43" t="str">
        <f t="shared" si="5"/>
        <v xml:space="preserve"> </v>
      </c>
      <c r="AI75" s="43" t="str">
        <f t="shared" si="5"/>
        <v xml:space="preserve"> </v>
      </c>
      <c r="AJ75" s="43" t="str">
        <f t="shared" si="5"/>
        <v xml:space="preserve"> </v>
      </c>
      <c r="AK75" s="43" t="str">
        <f t="shared" si="5"/>
        <v xml:space="preserve"> </v>
      </c>
      <c r="AL75" s="43" t="str">
        <f t="shared" si="5"/>
        <v xml:space="preserve"> </v>
      </c>
      <c r="AM75" s="43" t="str">
        <f t="shared" si="5"/>
        <v xml:space="preserve"> </v>
      </c>
      <c r="AN75" s="43" t="str">
        <f t="shared" si="5"/>
        <v xml:space="preserve"> </v>
      </c>
      <c r="AO75" s="43" t="str">
        <f t="shared" si="5"/>
        <v xml:space="preserve"> </v>
      </c>
      <c r="AP75" s="43" t="str">
        <f t="shared" si="5"/>
        <v xml:space="preserve"> </v>
      </c>
      <c r="AQ75" s="43" t="str">
        <f t="shared" si="5"/>
        <v xml:space="preserve"> </v>
      </c>
      <c r="AR75" s="43" t="str">
        <f t="shared" si="5"/>
        <v xml:space="preserve"> </v>
      </c>
      <c r="AS75" s="150" t="str">
        <f t="shared" si="5"/>
        <v xml:space="preserve"> </v>
      </c>
      <c r="AT75" s="163" t="str">
        <f>IF(COUNTIF(AT7:AT72," ")=ROWS(AT7:AT72)," ",AVERAGE(AT7:AT72))</f>
        <v xml:space="preserve"> </v>
      </c>
      <c r="AU75" s="158" t="e">
        <f>IF(COUNTIF(AU7:AU72," ")=ROWS(AU7:AU72)," ",AVERAGE(AU7:AU72))</f>
        <v>#DIV/0!</v>
      </c>
    </row>
    <row r="76" spans="1:47" ht="21" customHeight="1" x14ac:dyDescent="0.2">
      <c r="A76" s="316" t="s">
        <v>25</v>
      </c>
      <c r="B76" s="317"/>
      <c r="C76" s="317"/>
      <c r="D76" s="317"/>
      <c r="E76" s="318"/>
      <c r="F76" s="44" t="str">
        <f t="shared" ref="F76:AS76" si="6">IF(COUNTBLANK(F7:F72)=ROWS(F7:F72)," ",IF(COUNTIF(F7:F72,F5)=0,"YOK",COUNTIF(F7:F72,F5)))</f>
        <v xml:space="preserve"> </v>
      </c>
      <c r="G76" s="44" t="str">
        <f t="shared" si="6"/>
        <v xml:space="preserve"> </v>
      </c>
      <c r="H76" s="44" t="str">
        <f t="shared" si="6"/>
        <v xml:space="preserve"> </v>
      </c>
      <c r="I76" s="44" t="str">
        <f t="shared" si="6"/>
        <v xml:space="preserve"> </v>
      </c>
      <c r="J76" s="44" t="str">
        <f t="shared" si="6"/>
        <v xml:space="preserve"> </v>
      </c>
      <c r="K76" s="44" t="str">
        <f t="shared" si="6"/>
        <v xml:space="preserve"> </v>
      </c>
      <c r="L76" s="44" t="str">
        <f t="shared" si="6"/>
        <v xml:space="preserve"> </v>
      </c>
      <c r="M76" s="44" t="str">
        <f t="shared" si="6"/>
        <v xml:space="preserve"> </v>
      </c>
      <c r="N76" s="44" t="str">
        <f t="shared" si="6"/>
        <v xml:space="preserve"> </v>
      </c>
      <c r="O76" s="44" t="str">
        <f t="shared" si="6"/>
        <v xml:space="preserve"> </v>
      </c>
      <c r="P76" s="44" t="str">
        <f t="shared" si="6"/>
        <v xml:space="preserve"> </v>
      </c>
      <c r="Q76" s="44" t="str">
        <f t="shared" si="6"/>
        <v xml:space="preserve"> </v>
      </c>
      <c r="R76" s="44" t="str">
        <f t="shared" si="6"/>
        <v xml:space="preserve"> </v>
      </c>
      <c r="S76" s="44" t="str">
        <f t="shared" si="6"/>
        <v xml:space="preserve"> </v>
      </c>
      <c r="T76" s="44" t="str">
        <f t="shared" si="6"/>
        <v xml:space="preserve"> </v>
      </c>
      <c r="U76" s="44" t="str">
        <f t="shared" si="6"/>
        <v xml:space="preserve"> </v>
      </c>
      <c r="V76" s="44" t="str">
        <f t="shared" si="6"/>
        <v xml:space="preserve"> </v>
      </c>
      <c r="W76" s="44" t="str">
        <f t="shared" si="6"/>
        <v xml:space="preserve"> </v>
      </c>
      <c r="X76" s="44" t="str">
        <f t="shared" si="6"/>
        <v xml:space="preserve"> </v>
      </c>
      <c r="Y76" s="44" t="str">
        <f t="shared" si="6"/>
        <v xml:space="preserve"> </v>
      </c>
      <c r="Z76" s="44" t="str">
        <f t="shared" si="6"/>
        <v xml:space="preserve"> </v>
      </c>
      <c r="AA76" s="44" t="str">
        <f t="shared" si="6"/>
        <v xml:space="preserve"> </v>
      </c>
      <c r="AB76" s="44" t="str">
        <f t="shared" si="6"/>
        <v xml:space="preserve"> </v>
      </c>
      <c r="AC76" s="44" t="str">
        <f t="shared" si="6"/>
        <v xml:space="preserve"> </v>
      </c>
      <c r="AD76" s="44" t="str">
        <f t="shared" si="6"/>
        <v xml:space="preserve"> </v>
      </c>
      <c r="AE76" s="44" t="str">
        <f t="shared" si="6"/>
        <v xml:space="preserve"> </v>
      </c>
      <c r="AF76" s="44" t="str">
        <f t="shared" si="6"/>
        <v xml:space="preserve"> </v>
      </c>
      <c r="AG76" s="44" t="str">
        <f t="shared" si="6"/>
        <v xml:space="preserve"> </v>
      </c>
      <c r="AH76" s="44" t="str">
        <f t="shared" si="6"/>
        <v xml:space="preserve"> </v>
      </c>
      <c r="AI76" s="44" t="str">
        <f t="shared" si="6"/>
        <v xml:space="preserve"> </v>
      </c>
      <c r="AJ76" s="44" t="str">
        <f t="shared" si="6"/>
        <v xml:space="preserve"> </v>
      </c>
      <c r="AK76" s="44" t="str">
        <f t="shared" si="6"/>
        <v xml:space="preserve"> </v>
      </c>
      <c r="AL76" s="44" t="str">
        <f t="shared" si="6"/>
        <v xml:space="preserve"> </v>
      </c>
      <c r="AM76" s="44" t="str">
        <f t="shared" si="6"/>
        <v xml:space="preserve"> </v>
      </c>
      <c r="AN76" s="44" t="str">
        <f t="shared" si="6"/>
        <v xml:space="preserve"> </v>
      </c>
      <c r="AO76" s="44" t="str">
        <f t="shared" si="6"/>
        <v xml:space="preserve"> </v>
      </c>
      <c r="AP76" s="44" t="str">
        <f t="shared" si="6"/>
        <v xml:space="preserve"> </v>
      </c>
      <c r="AQ76" s="44" t="str">
        <f t="shared" si="6"/>
        <v xml:space="preserve"> </v>
      </c>
      <c r="AR76" s="44" t="str">
        <f t="shared" si="6"/>
        <v xml:space="preserve"> </v>
      </c>
      <c r="AS76" s="151" t="str">
        <f t="shared" si="6"/>
        <v xml:space="preserve"> </v>
      </c>
      <c r="AT76" s="163"/>
      <c r="AU76" s="159"/>
    </row>
    <row r="77" spans="1:47" ht="28.9" customHeight="1" x14ac:dyDescent="0.2">
      <c r="A77" s="319" t="s">
        <v>27</v>
      </c>
      <c r="B77" s="320"/>
      <c r="C77" s="320"/>
      <c r="D77" s="320"/>
      <c r="E77" s="321"/>
      <c r="F77" s="45" t="str">
        <f t="shared" ref="F77:AS77" si="7">IF(COUNTBLANK(F7:F72)=ROWS(F7:F72)," ",IF(F76="YOK",0,100*F76/COUNTA(F7:F72)))</f>
        <v xml:space="preserve"> </v>
      </c>
      <c r="G77" s="45" t="str">
        <f t="shared" si="7"/>
        <v xml:space="preserve"> </v>
      </c>
      <c r="H77" s="45" t="str">
        <f t="shared" si="7"/>
        <v xml:space="preserve"> </v>
      </c>
      <c r="I77" s="45" t="str">
        <f t="shared" si="7"/>
        <v xml:space="preserve"> </v>
      </c>
      <c r="J77" s="45" t="str">
        <f t="shared" si="7"/>
        <v xml:space="preserve"> </v>
      </c>
      <c r="K77" s="45" t="str">
        <f t="shared" si="7"/>
        <v xml:space="preserve"> </v>
      </c>
      <c r="L77" s="45" t="str">
        <f t="shared" si="7"/>
        <v xml:space="preserve"> </v>
      </c>
      <c r="M77" s="45" t="str">
        <f t="shared" si="7"/>
        <v xml:space="preserve"> </v>
      </c>
      <c r="N77" s="45" t="str">
        <f t="shared" si="7"/>
        <v xml:space="preserve"> </v>
      </c>
      <c r="O77" s="45" t="str">
        <f t="shared" si="7"/>
        <v xml:space="preserve"> </v>
      </c>
      <c r="P77" s="45" t="str">
        <f t="shared" si="7"/>
        <v xml:space="preserve"> </v>
      </c>
      <c r="Q77" s="45" t="str">
        <f t="shared" si="7"/>
        <v xml:space="preserve"> </v>
      </c>
      <c r="R77" s="45" t="str">
        <f t="shared" si="7"/>
        <v xml:space="preserve"> </v>
      </c>
      <c r="S77" s="45" t="str">
        <f t="shared" si="7"/>
        <v xml:space="preserve"> </v>
      </c>
      <c r="T77" s="45" t="str">
        <f t="shared" si="7"/>
        <v xml:space="preserve"> </v>
      </c>
      <c r="U77" s="45" t="str">
        <f t="shared" si="7"/>
        <v xml:space="preserve"> </v>
      </c>
      <c r="V77" s="45" t="str">
        <f t="shared" si="7"/>
        <v xml:space="preserve"> </v>
      </c>
      <c r="W77" s="45" t="str">
        <f t="shared" si="7"/>
        <v xml:space="preserve"> </v>
      </c>
      <c r="X77" s="45" t="str">
        <f t="shared" si="7"/>
        <v xml:space="preserve"> </v>
      </c>
      <c r="Y77" s="45" t="str">
        <f t="shared" si="7"/>
        <v xml:space="preserve"> </v>
      </c>
      <c r="Z77" s="45" t="str">
        <f t="shared" si="7"/>
        <v xml:space="preserve"> </v>
      </c>
      <c r="AA77" s="45" t="str">
        <f t="shared" si="7"/>
        <v xml:space="preserve"> </v>
      </c>
      <c r="AB77" s="45" t="str">
        <f t="shared" si="7"/>
        <v xml:space="preserve"> </v>
      </c>
      <c r="AC77" s="45" t="str">
        <f t="shared" si="7"/>
        <v xml:space="preserve"> </v>
      </c>
      <c r="AD77" s="45" t="str">
        <f t="shared" si="7"/>
        <v xml:space="preserve"> </v>
      </c>
      <c r="AE77" s="45" t="str">
        <f t="shared" si="7"/>
        <v xml:space="preserve"> </v>
      </c>
      <c r="AF77" s="45" t="str">
        <f t="shared" si="7"/>
        <v xml:space="preserve"> </v>
      </c>
      <c r="AG77" s="45" t="str">
        <f t="shared" si="7"/>
        <v xml:space="preserve"> </v>
      </c>
      <c r="AH77" s="45" t="str">
        <f t="shared" si="7"/>
        <v xml:space="preserve"> </v>
      </c>
      <c r="AI77" s="45" t="str">
        <f t="shared" si="7"/>
        <v xml:space="preserve"> </v>
      </c>
      <c r="AJ77" s="45" t="str">
        <f t="shared" si="7"/>
        <v xml:space="preserve"> </v>
      </c>
      <c r="AK77" s="45" t="str">
        <f t="shared" si="7"/>
        <v xml:space="preserve"> </v>
      </c>
      <c r="AL77" s="45" t="str">
        <f t="shared" si="7"/>
        <v xml:space="preserve"> </v>
      </c>
      <c r="AM77" s="45" t="str">
        <f t="shared" si="7"/>
        <v xml:space="preserve"> </v>
      </c>
      <c r="AN77" s="45" t="str">
        <f t="shared" si="7"/>
        <v xml:space="preserve"> </v>
      </c>
      <c r="AO77" s="45" t="str">
        <f t="shared" si="7"/>
        <v xml:space="preserve"> </v>
      </c>
      <c r="AP77" s="45" t="str">
        <f t="shared" si="7"/>
        <v xml:space="preserve"> </v>
      </c>
      <c r="AQ77" s="45" t="str">
        <f t="shared" si="7"/>
        <v xml:space="preserve"> </v>
      </c>
      <c r="AR77" s="45" t="str">
        <f t="shared" si="7"/>
        <v xml:space="preserve"> </v>
      </c>
      <c r="AS77" s="152" t="str">
        <f t="shared" si="7"/>
        <v xml:space="preserve"> </v>
      </c>
      <c r="AT77" s="339"/>
      <c r="AU77" s="340"/>
    </row>
    <row r="78" spans="1:47" ht="10.5" customHeight="1" x14ac:dyDescent="0.2">
      <c r="A78" s="322"/>
      <c r="B78" s="323"/>
      <c r="C78" s="323"/>
      <c r="D78" s="323"/>
      <c r="E78" s="324"/>
      <c r="F78" s="46" t="str">
        <f>IF(F77&lt;&gt;" ","%"," ")</f>
        <v xml:space="preserve"> </v>
      </c>
      <c r="G78" s="46" t="str">
        <f t="shared" ref="G78:AS78" si="8">IF(G77&lt;&gt;" ","%"," ")</f>
        <v xml:space="preserve"> </v>
      </c>
      <c r="H78" s="46" t="str">
        <f t="shared" si="8"/>
        <v xml:space="preserve"> </v>
      </c>
      <c r="I78" s="46" t="str">
        <f t="shared" si="8"/>
        <v xml:space="preserve"> </v>
      </c>
      <c r="J78" s="46" t="str">
        <f t="shared" si="8"/>
        <v xml:space="preserve"> </v>
      </c>
      <c r="K78" s="46" t="str">
        <f t="shared" si="8"/>
        <v xml:space="preserve"> </v>
      </c>
      <c r="L78" s="46" t="str">
        <f t="shared" si="8"/>
        <v xml:space="preserve"> </v>
      </c>
      <c r="M78" s="46" t="str">
        <f t="shared" si="8"/>
        <v xml:space="preserve"> </v>
      </c>
      <c r="N78" s="46" t="str">
        <f t="shared" si="8"/>
        <v xml:space="preserve"> </v>
      </c>
      <c r="O78" s="46" t="str">
        <f t="shared" si="8"/>
        <v xml:space="preserve"> </v>
      </c>
      <c r="P78" s="46" t="str">
        <f t="shared" si="8"/>
        <v xml:space="preserve"> </v>
      </c>
      <c r="Q78" s="46" t="str">
        <f t="shared" si="8"/>
        <v xml:space="preserve"> </v>
      </c>
      <c r="R78" s="46" t="str">
        <f t="shared" si="8"/>
        <v xml:space="preserve"> </v>
      </c>
      <c r="S78" s="46" t="str">
        <f t="shared" si="8"/>
        <v xml:space="preserve"> </v>
      </c>
      <c r="T78" s="46" t="str">
        <f t="shared" si="8"/>
        <v xml:space="preserve"> </v>
      </c>
      <c r="U78" s="46" t="str">
        <f t="shared" si="8"/>
        <v xml:space="preserve"> </v>
      </c>
      <c r="V78" s="46" t="str">
        <f t="shared" si="8"/>
        <v xml:space="preserve"> </v>
      </c>
      <c r="W78" s="46" t="str">
        <f t="shared" si="8"/>
        <v xml:space="preserve"> </v>
      </c>
      <c r="X78" s="46" t="str">
        <f t="shared" si="8"/>
        <v xml:space="preserve"> </v>
      </c>
      <c r="Y78" s="46" t="str">
        <f t="shared" si="8"/>
        <v xml:space="preserve"> </v>
      </c>
      <c r="Z78" s="46" t="str">
        <f t="shared" si="8"/>
        <v xml:space="preserve"> </v>
      </c>
      <c r="AA78" s="46" t="str">
        <f t="shared" si="8"/>
        <v xml:space="preserve"> </v>
      </c>
      <c r="AB78" s="46" t="str">
        <f t="shared" si="8"/>
        <v xml:space="preserve"> </v>
      </c>
      <c r="AC78" s="46" t="str">
        <f t="shared" si="8"/>
        <v xml:space="preserve"> </v>
      </c>
      <c r="AD78" s="46" t="str">
        <f t="shared" si="8"/>
        <v xml:space="preserve"> </v>
      </c>
      <c r="AE78" s="46" t="str">
        <f t="shared" si="8"/>
        <v xml:space="preserve"> </v>
      </c>
      <c r="AF78" s="46" t="str">
        <f t="shared" si="8"/>
        <v xml:space="preserve"> </v>
      </c>
      <c r="AG78" s="46" t="str">
        <f t="shared" si="8"/>
        <v xml:space="preserve"> </v>
      </c>
      <c r="AH78" s="46" t="str">
        <f t="shared" si="8"/>
        <v xml:space="preserve"> </v>
      </c>
      <c r="AI78" s="46" t="str">
        <f t="shared" si="8"/>
        <v xml:space="preserve"> </v>
      </c>
      <c r="AJ78" s="46" t="str">
        <f t="shared" si="8"/>
        <v xml:space="preserve"> </v>
      </c>
      <c r="AK78" s="46" t="str">
        <f t="shared" si="8"/>
        <v xml:space="preserve"> </v>
      </c>
      <c r="AL78" s="46" t="str">
        <f t="shared" si="8"/>
        <v xml:space="preserve"> </v>
      </c>
      <c r="AM78" s="46" t="str">
        <f t="shared" si="8"/>
        <v xml:space="preserve"> </v>
      </c>
      <c r="AN78" s="46" t="str">
        <f t="shared" si="8"/>
        <v xml:space="preserve"> </v>
      </c>
      <c r="AO78" s="46" t="str">
        <f t="shared" si="8"/>
        <v xml:space="preserve"> </v>
      </c>
      <c r="AP78" s="46" t="str">
        <f t="shared" si="8"/>
        <v xml:space="preserve"> </v>
      </c>
      <c r="AQ78" s="46" t="str">
        <f t="shared" si="8"/>
        <v xml:space="preserve"> </v>
      </c>
      <c r="AR78" s="46" t="str">
        <f t="shared" si="8"/>
        <v xml:space="preserve"> </v>
      </c>
      <c r="AS78" s="153" t="str">
        <f t="shared" si="8"/>
        <v xml:space="preserve"> </v>
      </c>
      <c r="AT78" s="339"/>
      <c r="AU78" s="340"/>
    </row>
    <row r="79" spans="1:47" ht="21.75" customHeight="1" x14ac:dyDescent="0.2">
      <c r="A79" s="316" t="s">
        <v>26</v>
      </c>
      <c r="B79" s="317"/>
      <c r="C79" s="317"/>
      <c r="D79" s="317"/>
      <c r="E79" s="318"/>
      <c r="F79" s="44" t="str">
        <f t="shared" ref="F79:AS79" si="9">IF(COUNTBLANK(F7:F72)=ROWS(F7:F72)," ",IF(COUNTIF(F7:F72,0)=0,"YOK",COUNTIF(F7:F72,0)))</f>
        <v xml:space="preserve"> </v>
      </c>
      <c r="G79" s="44" t="str">
        <f t="shared" si="9"/>
        <v xml:space="preserve"> </v>
      </c>
      <c r="H79" s="44" t="str">
        <f t="shared" si="9"/>
        <v xml:space="preserve"> </v>
      </c>
      <c r="I79" s="44" t="str">
        <f t="shared" si="9"/>
        <v xml:space="preserve"> </v>
      </c>
      <c r="J79" s="44" t="str">
        <f t="shared" si="9"/>
        <v xml:space="preserve"> </v>
      </c>
      <c r="K79" s="44" t="str">
        <f t="shared" si="9"/>
        <v xml:space="preserve"> </v>
      </c>
      <c r="L79" s="44" t="str">
        <f t="shared" si="9"/>
        <v xml:space="preserve"> </v>
      </c>
      <c r="M79" s="44" t="str">
        <f t="shared" si="9"/>
        <v xml:space="preserve"> </v>
      </c>
      <c r="N79" s="44" t="str">
        <f t="shared" si="9"/>
        <v xml:space="preserve"> </v>
      </c>
      <c r="O79" s="44" t="str">
        <f t="shared" si="9"/>
        <v xml:space="preserve"> </v>
      </c>
      <c r="P79" s="44" t="str">
        <f t="shared" si="9"/>
        <v xml:space="preserve"> </v>
      </c>
      <c r="Q79" s="44" t="str">
        <f t="shared" si="9"/>
        <v xml:space="preserve"> </v>
      </c>
      <c r="R79" s="44" t="str">
        <f t="shared" si="9"/>
        <v xml:space="preserve"> </v>
      </c>
      <c r="S79" s="44" t="str">
        <f t="shared" si="9"/>
        <v xml:space="preserve"> </v>
      </c>
      <c r="T79" s="44" t="str">
        <f t="shared" si="9"/>
        <v xml:space="preserve"> </v>
      </c>
      <c r="U79" s="44" t="str">
        <f t="shared" si="9"/>
        <v xml:space="preserve"> </v>
      </c>
      <c r="V79" s="44" t="str">
        <f t="shared" si="9"/>
        <v xml:space="preserve"> </v>
      </c>
      <c r="W79" s="44" t="str">
        <f t="shared" si="9"/>
        <v xml:space="preserve"> </v>
      </c>
      <c r="X79" s="44" t="str">
        <f t="shared" si="9"/>
        <v xml:space="preserve"> </v>
      </c>
      <c r="Y79" s="44" t="str">
        <f t="shared" si="9"/>
        <v xml:space="preserve"> </v>
      </c>
      <c r="Z79" s="44" t="str">
        <f t="shared" si="9"/>
        <v xml:space="preserve"> </v>
      </c>
      <c r="AA79" s="44" t="str">
        <f t="shared" si="9"/>
        <v xml:space="preserve"> </v>
      </c>
      <c r="AB79" s="44" t="str">
        <f t="shared" si="9"/>
        <v xml:space="preserve"> </v>
      </c>
      <c r="AC79" s="44" t="str">
        <f t="shared" si="9"/>
        <v xml:space="preserve"> </v>
      </c>
      <c r="AD79" s="44" t="str">
        <f t="shared" si="9"/>
        <v xml:space="preserve"> </v>
      </c>
      <c r="AE79" s="44" t="str">
        <f t="shared" si="9"/>
        <v xml:space="preserve"> </v>
      </c>
      <c r="AF79" s="44" t="str">
        <f t="shared" si="9"/>
        <v xml:space="preserve"> </v>
      </c>
      <c r="AG79" s="44" t="str">
        <f t="shared" si="9"/>
        <v xml:space="preserve"> </v>
      </c>
      <c r="AH79" s="44" t="str">
        <f t="shared" si="9"/>
        <v xml:space="preserve"> </v>
      </c>
      <c r="AI79" s="44" t="str">
        <f t="shared" si="9"/>
        <v xml:space="preserve"> </v>
      </c>
      <c r="AJ79" s="44" t="str">
        <f t="shared" si="9"/>
        <v xml:space="preserve"> </v>
      </c>
      <c r="AK79" s="44" t="str">
        <f t="shared" si="9"/>
        <v xml:space="preserve"> </v>
      </c>
      <c r="AL79" s="44" t="str">
        <f t="shared" si="9"/>
        <v xml:space="preserve"> </v>
      </c>
      <c r="AM79" s="44" t="str">
        <f t="shared" si="9"/>
        <v xml:space="preserve"> </v>
      </c>
      <c r="AN79" s="44" t="str">
        <f t="shared" si="9"/>
        <v xml:space="preserve"> </v>
      </c>
      <c r="AO79" s="44" t="str">
        <f t="shared" si="9"/>
        <v xml:space="preserve"> </v>
      </c>
      <c r="AP79" s="44" t="str">
        <f t="shared" si="9"/>
        <v xml:space="preserve"> </v>
      </c>
      <c r="AQ79" s="44" t="str">
        <f t="shared" si="9"/>
        <v xml:space="preserve"> </v>
      </c>
      <c r="AR79" s="44" t="str">
        <f t="shared" si="9"/>
        <v xml:space="preserve"> </v>
      </c>
      <c r="AS79" s="151" t="str">
        <f t="shared" si="9"/>
        <v xml:space="preserve"> </v>
      </c>
      <c r="AT79" s="163"/>
      <c r="AU79" s="159"/>
    </row>
    <row r="80" spans="1:47" ht="30.75" customHeight="1" x14ac:dyDescent="0.2">
      <c r="A80" s="319" t="s">
        <v>28</v>
      </c>
      <c r="B80" s="320"/>
      <c r="C80" s="320"/>
      <c r="D80" s="320"/>
      <c r="E80" s="321"/>
      <c r="F80" s="45" t="str">
        <f t="shared" ref="F80:AS80" si="10">IF(COUNTBLANK(F7:F72)=ROWS(F7:F72)," ",IF(F79="YOK",0,100*F79/COUNTA(F7:F72)))</f>
        <v xml:space="preserve"> </v>
      </c>
      <c r="G80" s="45" t="str">
        <f t="shared" si="10"/>
        <v xml:space="preserve"> </v>
      </c>
      <c r="H80" s="45" t="str">
        <f t="shared" si="10"/>
        <v xml:space="preserve"> </v>
      </c>
      <c r="I80" s="45" t="str">
        <f t="shared" si="10"/>
        <v xml:space="preserve"> </v>
      </c>
      <c r="J80" s="45" t="str">
        <f t="shared" si="10"/>
        <v xml:space="preserve"> </v>
      </c>
      <c r="K80" s="45" t="str">
        <f t="shared" si="10"/>
        <v xml:space="preserve"> </v>
      </c>
      <c r="L80" s="45" t="str">
        <f t="shared" si="10"/>
        <v xml:space="preserve"> </v>
      </c>
      <c r="M80" s="45" t="str">
        <f t="shared" si="10"/>
        <v xml:space="preserve"> </v>
      </c>
      <c r="N80" s="45" t="str">
        <f t="shared" si="10"/>
        <v xml:space="preserve"> </v>
      </c>
      <c r="O80" s="45" t="str">
        <f t="shared" si="10"/>
        <v xml:space="preserve"> </v>
      </c>
      <c r="P80" s="45" t="str">
        <f t="shared" si="10"/>
        <v xml:space="preserve"> </v>
      </c>
      <c r="Q80" s="45" t="str">
        <f t="shared" si="10"/>
        <v xml:space="preserve"> </v>
      </c>
      <c r="R80" s="45" t="str">
        <f t="shared" si="10"/>
        <v xml:space="preserve"> </v>
      </c>
      <c r="S80" s="45" t="str">
        <f t="shared" si="10"/>
        <v xml:space="preserve"> </v>
      </c>
      <c r="T80" s="45" t="str">
        <f t="shared" si="10"/>
        <v xml:space="preserve"> </v>
      </c>
      <c r="U80" s="45" t="str">
        <f t="shared" si="10"/>
        <v xml:space="preserve"> </v>
      </c>
      <c r="V80" s="45" t="str">
        <f t="shared" si="10"/>
        <v xml:space="preserve"> </v>
      </c>
      <c r="W80" s="45" t="str">
        <f t="shared" si="10"/>
        <v xml:space="preserve"> </v>
      </c>
      <c r="X80" s="45" t="str">
        <f t="shared" si="10"/>
        <v xml:space="preserve"> </v>
      </c>
      <c r="Y80" s="45" t="str">
        <f t="shared" si="10"/>
        <v xml:space="preserve"> </v>
      </c>
      <c r="Z80" s="45" t="str">
        <f t="shared" si="10"/>
        <v xml:space="preserve"> </v>
      </c>
      <c r="AA80" s="45" t="str">
        <f t="shared" si="10"/>
        <v xml:space="preserve"> </v>
      </c>
      <c r="AB80" s="45" t="str">
        <f t="shared" si="10"/>
        <v xml:space="preserve"> </v>
      </c>
      <c r="AC80" s="45" t="str">
        <f t="shared" si="10"/>
        <v xml:space="preserve"> </v>
      </c>
      <c r="AD80" s="45" t="str">
        <f t="shared" si="10"/>
        <v xml:space="preserve"> </v>
      </c>
      <c r="AE80" s="45" t="str">
        <f t="shared" si="10"/>
        <v xml:space="preserve"> </v>
      </c>
      <c r="AF80" s="45" t="str">
        <f t="shared" si="10"/>
        <v xml:space="preserve"> </v>
      </c>
      <c r="AG80" s="45" t="str">
        <f t="shared" si="10"/>
        <v xml:space="preserve"> </v>
      </c>
      <c r="AH80" s="45" t="str">
        <f t="shared" si="10"/>
        <v xml:space="preserve"> </v>
      </c>
      <c r="AI80" s="45" t="str">
        <f t="shared" si="10"/>
        <v xml:space="preserve"> </v>
      </c>
      <c r="AJ80" s="45" t="str">
        <f t="shared" si="10"/>
        <v xml:space="preserve"> </v>
      </c>
      <c r="AK80" s="45" t="str">
        <f t="shared" si="10"/>
        <v xml:space="preserve"> </v>
      </c>
      <c r="AL80" s="45" t="str">
        <f t="shared" si="10"/>
        <v xml:space="preserve"> </v>
      </c>
      <c r="AM80" s="45" t="str">
        <f t="shared" si="10"/>
        <v xml:space="preserve"> </v>
      </c>
      <c r="AN80" s="45" t="str">
        <f t="shared" si="10"/>
        <v xml:space="preserve"> </v>
      </c>
      <c r="AO80" s="45" t="str">
        <f t="shared" si="10"/>
        <v xml:space="preserve"> </v>
      </c>
      <c r="AP80" s="45" t="str">
        <f t="shared" si="10"/>
        <v xml:space="preserve"> </v>
      </c>
      <c r="AQ80" s="45" t="str">
        <f t="shared" si="10"/>
        <v xml:space="preserve"> </v>
      </c>
      <c r="AR80" s="45" t="str">
        <f t="shared" si="10"/>
        <v xml:space="preserve"> </v>
      </c>
      <c r="AS80" s="152" t="str">
        <f t="shared" si="10"/>
        <v xml:space="preserve"> </v>
      </c>
      <c r="AT80" s="339"/>
      <c r="AU80" s="340"/>
    </row>
    <row r="81" spans="1:47" ht="10.5" customHeight="1" x14ac:dyDescent="0.2">
      <c r="A81" s="322"/>
      <c r="B81" s="323"/>
      <c r="C81" s="323"/>
      <c r="D81" s="323"/>
      <c r="E81" s="324"/>
      <c r="F81" s="47" t="str">
        <f>IF(F80&lt;&gt;" ","%"," ")</f>
        <v xml:space="preserve"> </v>
      </c>
      <c r="G81" s="47" t="str">
        <f t="shared" ref="G81:AS81" si="11">IF(G80&lt;&gt;" ","%"," ")</f>
        <v xml:space="preserve"> </v>
      </c>
      <c r="H81" s="47" t="str">
        <f t="shared" si="11"/>
        <v xml:space="preserve"> </v>
      </c>
      <c r="I81" s="47" t="str">
        <f t="shared" si="11"/>
        <v xml:space="preserve"> </v>
      </c>
      <c r="J81" s="47" t="str">
        <f t="shared" si="11"/>
        <v xml:space="preserve"> </v>
      </c>
      <c r="K81" s="47" t="str">
        <f t="shared" si="11"/>
        <v xml:space="preserve"> </v>
      </c>
      <c r="L81" s="47" t="str">
        <f t="shared" si="11"/>
        <v xml:space="preserve"> </v>
      </c>
      <c r="M81" s="47" t="str">
        <f t="shared" si="11"/>
        <v xml:space="preserve"> </v>
      </c>
      <c r="N81" s="47" t="str">
        <f t="shared" si="11"/>
        <v xml:space="preserve"> </v>
      </c>
      <c r="O81" s="47" t="str">
        <f t="shared" si="11"/>
        <v xml:space="preserve"> </v>
      </c>
      <c r="P81" s="47" t="str">
        <f t="shared" si="11"/>
        <v xml:space="preserve"> </v>
      </c>
      <c r="Q81" s="47" t="str">
        <f t="shared" si="11"/>
        <v xml:space="preserve"> </v>
      </c>
      <c r="R81" s="47" t="str">
        <f t="shared" si="11"/>
        <v xml:space="preserve"> </v>
      </c>
      <c r="S81" s="47" t="str">
        <f t="shared" si="11"/>
        <v xml:space="preserve"> </v>
      </c>
      <c r="T81" s="47" t="str">
        <f t="shared" si="11"/>
        <v xml:space="preserve"> </v>
      </c>
      <c r="U81" s="47" t="str">
        <f t="shared" si="11"/>
        <v xml:space="preserve"> </v>
      </c>
      <c r="V81" s="47" t="str">
        <f t="shared" si="11"/>
        <v xml:space="preserve"> </v>
      </c>
      <c r="W81" s="47" t="str">
        <f t="shared" si="11"/>
        <v xml:space="preserve"> </v>
      </c>
      <c r="X81" s="47" t="str">
        <f t="shared" si="11"/>
        <v xml:space="preserve"> </v>
      </c>
      <c r="Y81" s="47" t="str">
        <f t="shared" si="11"/>
        <v xml:space="preserve"> </v>
      </c>
      <c r="Z81" s="47" t="str">
        <f t="shared" si="11"/>
        <v xml:space="preserve"> </v>
      </c>
      <c r="AA81" s="47" t="str">
        <f t="shared" si="11"/>
        <v xml:space="preserve"> </v>
      </c>
      <c r="AB81" s="47" t="str">
        <f t="shared" si="11"/>
        <v xml:space="preserve"> </v>
      </c>
      <c r="AC81" s="47" t="str">
        <f t="shared" si="11"/>
        <v xml:space="preserve"> </v>
      </c>
      <c r="AD81" s="47" t="str">
        <f t="shared" si="11"/>
        <v xml:space="preserve"> </v>
      </c>
      <c r="AE81" s="47" t="str">
        <f t="shared" si="11"/>
        <v xml:space="preserve"> </v>
      </c>
      <c r="AF81" s="47" t="str">
        <f t="shared" si="11"/>
        <v xml:space="preserve"> </v>
      </c>
      <c r="AG81" s="47" t="str">
        <f t="shared" si="11"/>
        <v xml:space="preserve"> </v>
      </c>
      <c r="AH81" s="47" t="str">
        <f t="shared" si="11"/>
        <v xml:space="preserve"> </v>
      </c>
      <c r="AI81" s="47" t="str">
        <f t="shared" si="11"/>
        <v xml:space="preserve"> </v>
      </c>
      <c r="AJ81" s="47" t="str">
        <f t="shared" si="11"/>
        <v xml:space="preserve"> </v>
      </c>
      <c r="AK81" s="47" t="str">
        <f t="shared" si="11"/>
        <v xml:space="preserve"> </v>
      </c>
      <c r="AL81" s="47" t="str">
        <f t="shared" si="11"/>
        <v xml:space="preserve"> </v>
      </c>
      <c r="AM81" s="47" t="str">
        <f t="shared" si="11"/>
        <v xml:space="preserve"> </v>
      </c>
      <c r="AN81" s="47" t="str">
        <f t="shared" si="11"/>
        <v xml:space="preserve"> </v>
      </c>
      <c r="AO81" s="47" t="str">
        <f t="shared" si="11"/>
        <v xml:space="preserve"> </v>
      </c>
      <c r="AP81" s="47" t="str">
        <f t="shared" si="11"/>
        <v xml:space="preserve"> </v>
      </c>
      <c r="AQ81" s="47" t="str">
        <f t="shared" si="11"/>
        <v xml:space="preserve"> </v>
      </c>
      <c r="AR81" s="47" t="str">
        <f t="shared" si="11"/>
        <v xml:space="preserve"> </v>
      </c>
      <c r="AS81" s="154" t="str">
        <f t="shared" si="11"/>
        <v xml:space="preserve"> </v>
      </c>
      <c r="AT81" s="339"/>
      <c r="AU81" s="340"/>
    </row>
    <row r="82" spans="1:47" ht="30" customHeight="1" x14ac:dyDescent="0.2">
      <c r="A82" s="265" t="s">
        <v>116</v>
      </c>
      <c r="B82" s="266"/>
      <c r="C82" s="266"/>
      <c r="D82" s="266"/>
      <c r="E82" s="267"/>
      <c r="F82" s="182" t="str">
        <f t="shared" ref="F82:AS82" si="12">IF(F5=" "," ",IF(COUNTBLANK(F7:F72)=ROWS(F7:F72)," ",F75*100/F5))</f>
        <v xml:space="preserve"> </v>
      </c>
      <c r="G82" s="182" t="str">
        <f t="shared" si="12"/>
        <v xml:space="preserve"> </v>
      </c>
      <c r="H82" s="182" t="str">
        <f t="shared" si="12"/>
        <v xml:space="preserve"> </v>
      </c>
      <c r="I82" s="182" t="str">
        <f t="shared" si="12"/>
        <v xml:space="preserve"> </v>
      </c>
      <c r="J82" s="182" t="str">
        <f t="shared" si="12"/>
        <v xml:space="preserve"> </v>
      </c>
      <c r="K82" s="182" t="str">
        <f t="shared" si="12"/>
        <v xml:space="preserve"> </v>
      </c>
      <c r="L82" s="182" t="str">
        <f t="shared" si="12"/>
        <v xml:space="preserve"> </v>
      </c>
      <c r="M82" s="182" t="str">
        <f t="shared" si="12"/>
        <v xml:space="preserve"> </v>
      </c>
      <c r="N82" s="182" t="str">
        <f t="shared" si="12"/>
        <v xml:space="preserve"> </v>
      </c>
      <c r="O82" s="182" t="str">
        <f t="shared" si="12"/>
        <v xml:space="preserve"> </v>
      </c>
      <c r="P82" s="182" t="str">
        <f t="shared" si="12"/>
        <v xml:space="preserve"> </v>
      </c>
      <c r="Q82" s="182" t="str">
        <f t="shared" si="12"/>
        <v xml:space="preserve"> </v>
      </c>
      <c r="R82" s="182" t="str">
        <f t="shared" si="12"/>
        <v xml:space="preserve"> </v>
      </c>
      <c r="S82" s="182" t="str">
        <f t="shared" si="12"/>
        <v xml:space="preserve"> </v>
      </c>
      <c r="T82" s="182" t="str">
        <f t="shared" si="12"/>
        <v xml:space="preserve"> </v>
      </c>
      <c r="U82" s="182" t="str">
        <f t="shared" si="12"/>
        <v xml:space="preserve"> </v>
      </c>
      <c r="V82" s="182" t="str">
        <f t="shared" si="12"/>
        <v xml:space="preserve"> </v>
      </c>
      <c r="W82" s="182" t="str">
        <f t="shared" si="12"/>
        <v xml:space="preserve"> </v>
      </c>
      <c r="X82" s="182" t="str">
        <f t="shared" si="12"/>
        <v xml:space="preserve"> </v>
      </c>
      <c r="Y82" s="182" t="str">
        <f t="shared" si="12"/>
        <v xml:space="preserve"> </v>
      </c>
      <c r="Z82" s="182" t="str">
        <f t="shared" si="12"/>
        <v xml:space="preserve"> </v>
      </c>
      <c r="AA82" s="182" t="str">
        <f t="shared" si="12"/>
        <v xml:space="preserve"> </v>
      </c>
      <c r="AB82" s="182" t="str">
        <f t="shared" si="12"/>
        <v xml:space="preserve"> </v>
      </c>
      <c r="AC82" s="182" t="str">
        <f t="shared" si="12"/>
        <v xml:space="preserve"> </v>
      </c>
      <c r="AD82" s="182" t="str">
        <f t="shared" si="12"/>
        <v xml:space="preserve"> </v>
      </c>
      <c r="AE82" s="182" t="str">
        <f t="shared" si="12"/>
        <v xml:space="preserve"> </v>
      </c>
      <c r="AF82" s="182" t="str">
        <f t="shared" si="12"/>
        <v xml:space="preserve"> </v>
      </c>
      <c r="AG82" s="182" t="str">
        <f t="shared" si="12"/>
        <v xml:space="preserve"> </v>
      </c>
      <c r="AH82" s="182" t="str">
        <f t="shared" si="12"/>
        <v xml:space="preserve"> </v>
      </c>
      <c r="AI82" s="182" t="str">
        <f t="shared" si="12"/>
        <v xml:space="preserve"> </v>
      </c>
      <c r="AJ82" s="182" t="str">
        <f t="shared" si="12"/>
        <v xml:space="preserve"> </v>
      </c>
      <c r="AK82" s="182" t="str">
        <f t="shared" si="12"/>
        <v xml:space="preserve"> </v>
      </c>
      <c r="AL82" s="182" t="str">
        <f t="shared" si="12"/>
        <v xml:space="preserve"> </v>
      </c>
      <c r="AM82" s="182" t="str">
        <f t="shared" si="12"/>
        <v xml:space="preserve"> </v>
      </c>
      <c r="AN82" s="182" t="str">
        <f t="shared" si="12"/>
        <v xml:space="preserve"> </v>
      </c>
      <c r="AO82" s="182" t="str">
        <f t="shared" si="12"/>
        <v xml:space="preserve"> </v>
      </c>
      <c r="AP82" s="182" t="str">
        <f t="shared" si="12"/>
        <v xml:space="preserve"> </v>
      </c>
      <c r="AQ82" s="182" t="str">
        <f t="shared" si="12"/>
        <v xml:space="preserve"> </v>
      </c>
      <c r="AR82" s="182" t="str">
        <f t="shared" si="12"/>
        <v xml:space="preserve"> </v>
      </c>
      <c r="AS82" s="183" t="str">
        <f t="shared" si="12"/>
        <v xml:space="preserve"> </v>
      </c>
      <c r="AT82" s="341"/>
      <c r="AU82" s="342"/>
    </row>
    <row r="83" spans="1:47" ht="9.75" customHeight="1" x14ac:dyDescent="0.2">
      <c r="A83" s="268"/>
      <c r="B83" s="269"/>
      <c r="C83" s="269"/>
      <c r="D83" s="269"/>
      <c r="E83" s="270"/>
      <c r="F83" s="184" t="str">
        <f>IF(F82&lt;&gt;" ","%"," ")</f>
        <v xml:space="preserve"> </v>
      </c>
      <c r="G83" s="184" t="str">
        <f t="shared" ref="G83:AS83" si="13">IF(G82&lt;&gt;" ","%"," ")</f>
        <v xml:space="preserve"> </v>
      </c>
      <c r="H83" s="184" t="str">
        <f t="shared" si="13"/>
        <v xml:space="preserve"> </v>
      </c>
      <c r="I83" s="184" t="str">
        <f t="shared" si="13"/>
        <v xml:space="preserve"> </v>
      </c>
      <c r="J83" s="184" t="str">
        <f t="shared" si="13"/>
        <v xml:space="preserve"> </v>
      </c>
      <c r="K83" s="184" t="str">
        <f t="shared" si="13"/>
        <v xml:space="preserve"> </v>
      </c>
      <c r="L83" s="184" t="str">
        <f t="shared" si="13"/>
        <v xml:space="preserve"> </v>
      </c>
      <c r="M83" s="184" t="str">
        <f t="shared" si="13"/>
        <v xml:space="preserve"> </v>
      </c>
      <c r="N83" s="184" t="str">
        <f t="shared" si="13"/>
        <v xml:space="preserve"> </v>
      </c>
      <c r="O83" s="184" t="str">
        <f t="shared" si="13"/>
        <v xml:space="preserve"> </v>
      </c>
      <c r="P83" s="184" t="str">
        <f t="shared" si="13"/>
        <v xml:space="preserve"> </v>
      </c>
      <c r="Q83" s="184" t="str">
        <f t="shared" si="13"/>
        <v xml:space="preserve"> </v>
      </c>
      <c r="R83" s="184" t="str">
        <f t="shared" si="13"/>
        <v xml:space="preserve"> </v>
      </c>
      <c r="S83" s="184" t="str">
        <f t="shared" si="13"/>
        <v xml:space="preserve"> </v>
      </c>
      <c r="T83" s="184" t="str">
        <f t="shared" si="13"/>
        <v xml:space="preserve"> </v>
      </c>
      <c r="U83" s="184" t="str">
        <f t="shared" si="13"/>
        <v xml:space="preserve"> </v>
      </c>
      <c r="V83" s="184" t="str">
        <f t="shared" si="13"/>
        <v xml:space="preserve"> </v>
      </c>
      <c r="W83" s="184" t="str">
        <f t="shared" si="13"/>
        <v xml:space="preserve"> </v>
      </c>
      <c r="X83" s="184" t="str">
        <f t="shared" si="13"/>
        <v xml:space="preserve"> </v>
      </c>
      <c r="Y83" s="184" t="str">
        <f t="shared" si="13"/>
        <v xml:space="preserve"> </v>
      </c>
      <c r="Z83" s="184" t="str">
        <f t="shared" si="13"/>
        <v xml:space="preserve"> </v>
      </c>
      <c r="AA83" s="184" t="str">
        <f t="shared" si="13"/>
        <v xml:space="preserve"> </v>
      </c>
      <c r="AB83" s="184" t="str">
        <f t="shared" si="13"/>
        <v xml:space="preserve"> </v>
      </c>
      <c r="AC83" s="184" t="str">
        <f t="shared" si="13"/>
        <v xml:space="preserve"> </v>
      </c>
      <c r="AD83" s="184" t="str">
        <f t="shared" si="13"/>
        <v xml:space="preserve"> </v>
      </c>
      <c r="AE83" s="184" t="str">
        <f t="shared" si="13"/>
        <v xml:space="preserve"> </v>
      </c>
      <c r="AF83" s="184" t="str">
        <f t="shared" si="13"/>
        <v xml:space="preserve"> </v>
      </c>
      <c r="AG83" s="184" t="str">
        <f t="shared" si="13"/>
        <v xml:space="preserve"> </v>
      </c>
      <c r="AH83" s="184" t="str">
        <f t="shared" si="13"/>
        <v xml:space="preserve"> </v>
      </c>
      <c r="AI83" s="184" t="str">
        <f t="shared" si="13"/>
        <v xml:space="preserve"> </v>
      </c>
      <c r="AJ83" s="184" t="str">
        <f t="shared" si="13"/>
        <v xml:space="preserve"> </v>
      </c>
      <c r="AK83" s="184" t="str">
        <f t="shared" si="13"/>
        <v xml:space="preserve"> </v>
      </c>
      <c r="AL83" s="184" t="str">
        <f t="shared" si="13"/>
        <v xml:space="preserve"> </v>
      </c>
      <c r="AM83" s="184" t="str">
        <f t="shared" si="13"/>
        <v xml:space="preserve"> </v>
      </c>
      <c r="AN83" s="184" t="str">
        <f t="shared" si="13"/>
        <v xml:space="preserve"> </v>
      </c>
      <c r="AO83" s="184" t="str">
        <f t="shared" si="13"/>
        <v xml:space="preserve"> </v>
      </c>
      <c r="AP83" s="184" t="str">
        <f t="shared" si="13"/>
        <v xml:space="preserve"> </v>
      </c>
      <c r="AQ83" s="184" t="str">
        <f t="shared" si="13"/>
        <v xml:space="preserve"> </v>
      </c>
      <c r="AR83" s="184" t="str">
        <f t="shared" si="13"/>
        <v xml:space="preserve"> </v>
      </c>
      <c r="AS83" s="185" t="str">
        <f t="shared" si="13"/>
        <v xml:space="preserve"> </v>
      </c>
      <c r="AT83" s="341"/>
      <c r="AU83" s="343"/>
    </row>
    <row r="84" spans="1:47" ht="9.75" customHeight="1" x14ac:dyDescent="0.2">
      <c r="A84" s="48"/>
      <c r="B84" s="48"/>
      <c r="C84" s="48"/>
      <c r="D84" s="48"/>
      <c r="E84" s="48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142"/>
      <c r="AU84" s="50"/>
    </row>
    <row r="85" spans="1:47" ht="9.75" customHeight="1" x14ac:dyDescent="0.2">
      <c r="A85" s="48"/>
      <c r="B85" s="48"/>
      <c r="C85" s="48"/>
      <c r="D85" s="48"/>
      <c r="E85" s="48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142"/>
      <c r="AU85" s="50"/>
    </row>
    <row r="86" spans="1:47" ht="9.75" customHeight="1" x14ac:dyDescent="0.2">
      <c r="A86" s="48"/>
      <c r="B86" s="48"/>
      <c r="C86" s="48"/>
      <c r="D86" s="48"/>
      <c r="E86" s="48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142"/>
      <c r="AU86" s="50"/>
    </row>
    <row r="87" spans="1:47" ht="9.75" customHeight="1" x14ac:dyDescent="0.2">
      <c r="A87" s="48"/>
      <c r="B87" s="48"/>
      <c r="C87" s="48"/>
      <c r="D87" s="48"/>
      <c r="E87" s="48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142"/>
      <c r="AU87" s="50"/>
    </row>
    <row r="88" spans="1:47" ht="9.75" customHeight="1" x14ac:dyDescent="0.2">
      <c r="A88" s="48"/>
      <c r="B88" s="48"/>
      <c r="C88" s="48"/>
      <c r="D88" s="48"/>
      <c r="E88" s="48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142"/>
      <c r="AU88" s="50"/>
    </row>
    <row r="89" spans="1:47" ht="9.75" customHeight="1" x14ac:dyDescent="0.2">
      <c r="A89" s="48"/>
      <c r="B89" s="48"/>
      <c r="C89" s="48"/>
      <c r="D89" s="48"/>
      <c r="E89" s="48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42"/>
      <c r="AU89" s="50"/>
    </row>
    <row r="90" spans="1:47" ht="9.75" customHeight="1" x14ac:dyDescent="0.2">
      <c r="A90" s="48"/>
      <c r="B90" s="48"/>
      <c r="C90" s="48"/>
      <c r="D90" s="48"/>
      <c r="E90" s="48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42"/>
      <c r="AU90" s="50"/>
    </row>
    <row r="91" spans="1:47" ht="9.75" customHeight="1" x14ac:dyDescent="0.2">
      <c r="A91" s="48"/>
      <c r="B91" s="48"/>
      <c r="C91" s="48"/>
      <c r="D91" s="48"/>
      <c r="E91" s="4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142"/>
      <c r="AU91" s="50"/>
    </row>
    <row r="92" spans="1:47" ht="9.75" customHeight="1" x14ac:dyDescent="0.2">
      <c r="A92" s="48"/>
      <c r="B92" s="48"/>
      <c r="C92" s="48"/>
      <c r="D92" s="48"/>
      <c r="E92" s="48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142"/>
      <c r="AU92" s="50"/>
    </row>
    <row r="93" spans="1:47" ht="9.75" customHeight="1" x14ac:dyDescent="0.2">
      <c r="A93" s="48"/>
      <c r="B93" s="48"/>
      <c r="C93" s="48"/>
      <c r="D93" s="48"/>
      <c r="E93" s="4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142"/>
      <c r="AU93" s="50"/>
    </row>
    <row r="94" spans="1:47" ht="9.75" customHeight="1" x14ac:dyDescent="0.2">
      <c r="A94" s="48"/>
      <c r="B94" s="48"/>
      <c r="C94" s="48"/>
      <c r="D94" s="48"/>
      <c r="E94" s="4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142"/>
      <c r="AU94" s="50"/>
    </row>
    <row r="95" spans="1:47" ht="9.75" customHeight="1" x14ac:dyDescent="0.2">
      <c r="A95" s="48"/>
      <c r="B95" s="48"/>
      <c r="C95" s="48"/>
      <c r="D95" s="48"/>
      <c r="E95" s="4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142"/>
      <c r="AU95" s="50"/>
    </row>
    <row r="96" spans="1:47" ht="9.75" customHeight="1" x14ac:dyDescent="0.2">
      <c r="A96" s="48"/>
      <c r="B96" s="48"/>
      <c r="C96" s="48"/>
      <c r="D96" s="48"/>
      <c r="E96" s="4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142"/>
      <c r="AU96" s="50"/>
    </row>
    <row r="97" spans="1:47" ht="9.75" customHeight="1" x14ac:dyDescent="0.2">
      <c r="A97" s="48"/>
      <c r="B97" s="48"/>
      <c r="C97" s="48"/>
      <c r="D97" s="48"/>
      <c r="E97" s="4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142"/>
      <c r="AU97" s="50"/>
    </row>
    <row r="98" spans="1:47" ht="9.75" customHeight="1" x14ac:dyDescent="0.2">
      <c r="A98" s="48"/>
      <c r="B98" s="48"/>
      <c r="C98" s="48"/>
      <c r="D98" s="48"/>
      <c r="E98" s="4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142"/>
      <c r="AU98" s="50"/>
    </row>
    <row r="99" spans="1:47" ht="9.75" customHeight="1" x14ac:dyDescent="0.2">
      <c r="A99" s="48"/>
      <c r="B99" s="48"/>
      <c r="C99" s="48"/>
      <c r="D99" s="48"/>
      <c r="E99" s="4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142"/>
      <c r="AU99" s="50"/>
    </row>
    <row r="100" spans="1:47" ht="9.75" customHeight="1" x14ac:dyDescent="0.2">
      <c r="A100" s="48"/>
      <c r="B100" s="48"/>
      <c r="C100" s="48"/>
      <c r="D100" s="48"/>
      <c r="E100" s="48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142"/>
      <c r="AU100" s="50"/>
    </row>
    <row r="101" spans="1:47" ht="9.75" customHeight="1" x14ac:dyDescent="0.2">
      <c r="A101" s="51"/>
      <c r="B101" s="51"/>
      <c r="C101" s="51"/>
      <c r="D101" s="51"/>
      <c r="E101" s="51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165"/>
      <c r="AU101" s="53"/>
    </row>
    <row r="102" spans="1:47" ht="6.75" customHeight="1" x14ac:dyDescent="0.2">
      <c r="A102" s="51"/>
      <c r="B102" s="51"/>
      <c r="C102" s="51"/>
      <c r="D102" s="51"/>
      <c r="E102" s="51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3"/>
      <c r="AU102" s="53"/>
    </row>
    <row r="103" spans="1:47" ht="12.75" customHeight="1" x14ac:dyDescent="0.2">
      <c r="A103" s="51"/>
      <c r="B103" s="51"/>
      <c r="C103" s="51"/>
      <c r="D103" s="51"/>
      <c r="E103" s="51"/>
      <c r="F103" s="52"/>
      <c r="G103" s="52"/>
      <c r="H103" s="52"/>
      <c r="I103" s="52"/>
      <c r="J103" s="52"/>
      <c r="K103" s="52"/>
      <c r="L103" s="252" t="s">
        <v>119</v>
      </c>
      <c r="M103" s="252"/>
      <c r="N103" s="252"/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  <c r="Y103" s="252"/>
      <c r="Z103" s="252"/>
      <c r="AA103" s="252"/>
      <c r="AB103" s="252"/>
      <c r="AC103" s="252"/>
      <c r="AD103" s="252"/>
      <c r="AE103" s="252"/>
      <c r="AF103" s="252"/>
      <c r="AG103" s="252" t="s">
        <v>118</v>
      </c>
      <c r="AH103" s="252"/>
      <c r="AI103" s="252"/>
      <c r="AJ103" s="252"/>
      <c r="AK103" s="252"/>
      <c r="AL103" s="252"/>
      <c r="AM103" s="252"/>
      <c r="AN103" s="252"/>
      <c r="AO103" s="252"/>
      <c r="AP103" s="252"/>
      <c r="AQ103" s="252"/>
      <c r="AR103" s="252"/>
      <c r="AS103" s="252"/>
      <c r="AT103" s="252"/>
      <c r="AU103" s="252"/>
    </row>
    <row r="104" spans="1:47" ht="12" customHeight="1" x14ac:dyDescent="0.2">
      <c r="A104" s="262" t="s">
        <v>117</v>
      </c>
      <c r="B104" s="263"/>
      <c r="C104" s="263"/>
      <c r="D104" s="263"/>
      <c r="E104" s="263"/>
      <c r="F104" s="263"/>
      <c r="G104" s="263"/>
      <c r="H104" s="263"/>
      <c r="I104" s="263"/>
      <c r="J104" s="263"/>
      <c r="K104" s="26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5"/>
      <c r="AU104" s="53"/>
    </row>
    <row r="105" spans="1:47" ht="14.1" customHeight="1" x14ac:dyDescent="0.2">
      <c r="A105" s="305" t="s">
        <v>97</v>
      </c>
      <c r="B105" s="305"/>
      <c r="C105" s="305"/>
      <c r="D105" s="56" t="s">
        <v>88</v>
      </c>
      <c r="E105" s="57">
        <f>COUNTIFS($AT$7:$AT$72,"&gt;=90",$AT$7:$AT$72,"&lt;=100")</f>
        <v>0</v>
      </c>
      <c r="F105" s="309" t="str">
        <f t="shared" ref="F105:F115" si="14">IF(E105&lt;&gt;" ","KİŞİ"," ")</f>
        <v>KİŞİ</v>
      </c>
      <c r="G105" s="309"/>
      <c r="H105" s="57" t="str">
        <f>IF(E105=" "," ","%")</f>
        <v>%</v>
      </c>
      <c r="I105" s="310" t="e">
        <f>IF(E105=" "," ",100*E105/E115)</f>
        <v>#VALUE!</v>
      </c>
      <c r="J105" s="310"/>
      <c r="K105" s="311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5"/>
      <c r="AU105" s="53"/>
    </row>
    <row r="106" spans="1:47" ht="14.1" customHeight="1" x14ac:dyDescent="0.2">
      <c r="A106" s="305" t="s">
        <v>99</v>
      </c>
      <c r="B106" s="305"/>
      <c r="C106" s="305"/>
      <c r="D106" s="56" t="s">
        <v>89</v>
      </c>
      <c r="E106" s="57">
        <f>COUNTIFS($AT$7:$AT$72,"&gt;=80",$AT$7:$AT$72,"&lt;=89")</f>
        <v>0</v>
      </c>
      <c r="F106" s="309" t="str">
        <f t="shared" ref="F106:F109" si="15">IF(E106&lt;&gt;" ","KİŞİ"," ")</f>
        <v>KİŞİ</v>
      </c>
      <c r="G106" s="309"/>
      <c r="H106" s="57" t="str">
        <f>IF(E105=" "," ","%")</f>
        <v>%</v>
      </c>
      <c r="I106" s="310" t="e">
        <f>IF(E106=" "," ",100*E106/E115)</f>
        <v>#VALUE!</v>
      </c>
      <c r="J106" s="310"/>
      <c r="K106" s="311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5"/>
      <c r="AU106" s="53"/>
    </row>
    <row r="107" spans="1:47" ht="14.1" customHeight="1" x14ac:dyDescent="0.2">
      <c r="A107" s="305" t="s">
        <v>100</v>
      </c>
      <c r="B107" s="305"/>
      <c r="C107" s="305"/>
      <c r="D107" s="56" t="s">
        <v>90</v>
      </c>
      <c r="E107" s="57">
        <f>COUNTIFS($AT$7:$AT$72,"&gt;=75",$AT$7:$AT$72,"&lt;=79")</f>
        <v>0</v>
      </c>
      <c r="F107" s="309" t="str">
        <f t="shared" si="15"/>
        <v>KİŞİ</v>
      </c>
      <c r="G107" s="309"/>
      <c r="H107" s="57" t="str">
        <f>IF(E105=" "," ","%")</f>
        <v>%</v>
      </c>
      <c r="I107" s="310" t="e">
        <f>IF(E107=" "," ",100*E107/E115)</f>
        <v>#VALUE!</v>
      </c>
      <c r="J107" s="310"/>
      <c r="K107" s="311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5"/>
      <c r="AU107" s="53"/>
    </row>
    <row r="108" spans="1:47" ht="14.1" customHeight="1" x14ac:dyDescent="0.2">
      <c r="A108" s="305" t="s">
        <v>101</v>
      </c>
      <c r="B108" s="305"/>
      <c r="C108" s="305"/>
      <c r="D108" s="56" t="s">
        <v>91</v>
      </c>
      <c r="E108" s="57">
        <f>COUNTIFS($AT$7:$AT$72,"&gt;=70",$AT$7:$AT$72,"&lt;=74")</f>
        <v>0</v>
      </c>
      <c r="F108" s="309" t="str">
        <f t="shared" si="15"/>
        <v>KİŞİ</v>
      </c>
      <c r="G108" s="309"/>
      <c r="H108" s="57" t="str">
        <f>IF(E105=" "," ","%")</f>
        <v>%</v>
      </c>
      <c r="I108" s="310" t="e">
        <f>IF(E108=" "," ",100*E108/E115)</f>
        <v>#VALUE!</v>
      </c>
      <c r="J108" s="310"/>
      <c r="K108" s="311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5"/>
      <c r="AU108" s="53"/>
    </row>
    <row r="109" spans="1:47" ht="14.1" customHeight="1" x14ac:dyDescent="0.2">
      <c r="A109" s="306" t="s">
        <v>98</v>
      </c>
      <c r="B109" s="307"/>
      <c r="C109" s="308"/>
      <c r="D109" s="56" t="s">
        <v>92</v>
      </c>
      <c r="E109" s="57">
        <f>COUNTIFS($AT$7:$AT$72,"&gt;=60",$AT$7:$AT$72,"&lt;=69")</f>
        <v>0</v>
      </c>
      <c r="F109" s="309" t="str">
        <f t="shared" si="15"/>
        <v>KİŞİ</v>
      </c>
      <c r="G109" s="309"/>
      <c r="H109" s="57" t="str">
        <f>IF(E105=" "," ","%")</f>
        <v>%</v>
      </c>
      <c r="I109" s="310" t="e">
        <f>IF(E109=" "," ",100*E109/E115)</f>
        <v>#VALUE!</v>
      </c>
      <c r="J109" s="310"/>
      <c r="K109" s="311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5"/>
      <c r="AU109" s="53"/>
    </row>
    <row r="110" spans="1:47" ht="14.1" customHeight="1" x14ac:dyDescent="0.2">
      <c r="A110" s="306" t="s">
        <v>102</v>
      </c>
      <c r="B110" s="307"/>
      <c r="C110" s="308"/>
      <c r="D110" s="56" t="s">
        <v>93</v>
      </c>
      <c r="E110" s="57">
        <f>COUNTIFS($AT$7:$AT$72,"&gt;=50",$AT$7:$AT$72,"&lt;=59")</f>
        <v>0</v>
      </c>
      <c r="F110" s="309" t="str">
        <f t="shared" si="14"/>
        <v>KİŞİ</v>
      </c>
      <c r="G110" s="309"/>
      <c r="H110" s="57" t="str">
        <f>IF(E105=" "," ","%")</f>
        <v>%</v>
      </c>
      <c r="I110" s="310" t="e">
        <f>IF(E110=" "," ",100*E110/E115)</f>
        <v>#VALUE!</v>
      </c>
      <c r="J110" s="310"/>
      <c r="K110" s="311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252"/>
      <c r="AG110" s="252"/>
      <c r="AH110" s="252"/>
      <c r="AI110" s="252"/>
      <c r="AJ110" s="252"/>
      <c r="AK110" s="252"/>
      <c r="AL110" s="252"/>
      <c r="AM110" s="252"/>
      <c r="AN110" s="252"/>
      <c r="AO110" s="54"/>
      <c r="AP110" s="54"/>
      <c r="AQ110" s="54"/>
      <c r="AR110" s="54"/>
      <c r="AS110" s="54"/>
      <c r="AT110" s="55"/>
      <c r="AU110" s="53"/>
    </row>
    <row r="111" spans="1:47" ht="14.1" customHeight="1" x14ac:dyDescent="0.2">
      <c r="A111" s="306" t="s">
        <v>103</v>
      </c>
      <c r="B111" s="307"/>
      <c r="C111" s="308"/>
      <c r="D111" s="56" t="s">
        <v>94</v>
      </c>
      <c r="E111" s="57">
        <f>COUNTIFS($AT$7:$AT$72,"&gt;=40",$AT$7:$AT$72,"&lt;=49")</f>
        <v>0</v>
      </c>
      <c r="F111" s="309" t="str">
        <f t="shared" si="14"/>
        <v>KİŞİ</v>
      </c>
      <c r="G111" s="309"/>
      <c r="H111" s="57" t="str">
        <f>IF(E105=" "," ","%")</f>
        <v>%</v>
      </c>
      <c r="I111" s="310" t="e">
        <f>IF(E111=" "," ",100*E111/E115)</f>
        <v>#VALUE!</v>
      </c>
      <c r="J111" s="310"/>
      <c r="K111" s="311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3"/>
      <c r="AU111" s="53"/>
    </row>
    <row r="112" spans="1:47" ht="14.1" customHeight="1" x14ac:dyDescent="0.2">
      <c r="A112" s="306" t="s">
        <v>104</v>
      </c>
      <c r="B112" s="307"/>
      <c r="C112" s="308"/>
      <c r="D112" s="56" t="s">
        <v>95</v>
      </c>
      <c r="E112" s="57">
        <f>COUNTIFS($AT$7:$AT$72,"&gt;=30",$AT$7:$AT$72,"&lt;=39")</f>
        <v>0</v>
      </c>
      <c r="F112" s="309" t="str">
        <f t="shared" si="14"/>
        <v>KİŞİ</v>
      </c>
      <c r="G112" s="309"/>
      <c r="H112" s="57" t="str">
        <f>IF(E105=" "," ","%")</f>
        <v>%</v>
      </c>
      <c r="I112" s="310" t="e">
        <f>IF(E112=" "," ",100*E112/E115)</f>
        <v>#VALUE!</v>
      </c>
      <c r="J112" s="310"/>
      <c r="K112" s="311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3"/>
      <c r="AU112" s="53"/>
    </row>
    <row r="113" spans="1:47" ht="14.1" customHeight="1" x14ac:dyDescent="0.2">
      <c r="A113" s="305" t="s">
        <v>105</v>
      </c>
      <c r="B113" s="305"/>
      <c r="C113" s="305"/>
      <c r="D113" s="56" t="s">
        <v>96</v>
      </c>
      <c r="E113" s="57">
        <f>COUNTIFS($AT$7:$AT$72,"&gt;=0",$AT$7:$AT$72,"&lt;=29")</f>
        <v>0</v>
      </c>
      <c r="F113" s="309" t="str">
        <f t="shared" si="14"/>
        <v>KİŞİ</v>
      </c>
      <c r="G113" s="309"/>
      <c r="H113" s="57" t="str">
        <f>IF(E105=" "," ","%")</f>
        <v>%</v>
      </c>
      <c r="I113" s="310" t="e">
        <f>IF(E113=" "," ",100*E113/E115)</f>
        <v>#VALUE!</v>
      </c>
      <c r="J113" s="310"/>
      <c r="K113" s="311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3"/>
      <c r="AU113" s="53"/>
    </row>
    <row r="114" spans="1:47" ht="14.1" customHeight="1" x14ac:dyDescent="0.2">
      <c r="A114" s="327" t="s">
        <v>30</v>
      </c>
      <c r="B114" s="327"/>
      <c r="C114" s="327"/>
      <c r="D114" s="128" t="s">
        <v>32</v>
      </c>
      <c r="E114" s="129">
        <f>IF(COUNTIF(AU7:AU72," ")=ROWS(AU7:AU72)," ",COUNTIF(AU7:AU72,0))</f>
        <v>0</v>
      </c>
      <c r="F114" s="327" t="str">
        <f t="shared" si="14"/>
        <v>KİŞİ</v>
      </c>
      <c r="G114" s="327"/>
      <c r="H114" s="129" t="str">
        <f>IF(E105=" "," ","%")</f>
        <v>%</v>
      </c>
      <c r="I114" s="328" t="e">
        <f>IF(E114=" "," ",100*E114/E115)</f>
        <v>#VALUE!</v>
      </c>
      <c r="J114" s="328"/>
      <c r="K114" s="328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3"/>
      <c r="AU114" s="53"/>
    </row>
    <row r="115" spans="1:47" ht="14.1" customHeight="1" x14ac:dyDescent="0.2">
      <c r="A115" s="258" t="s">
        <v>31</v>
      </c>
      <c r="B115" s="258"/>
      <c r="C115" s="258"/>
      <c r="D115" s="258"/>
      <c r="E115" s="124" t="str">
        <f>IF(SUM(E105:E114)=0," ",SUM(E105:E114))</f>
        <v xml:space="preserve"> </v>
      </c>
      <c r="F115" s="250" t="str">
        <f t="shared" si="14"/>
        <v xml:space="preserve"> </v>
      </c>
      <c r="G115" s="251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3"/>
      <c r="AU115" s="53"/>
    </row>
    <row r="116" spans="1:47" ht="12" customHeight="1" x14ac:dyDescent="0.2">
      <c r="A116" s="51"/>
      <c r="B116" s="51"/>
      <c r="C116" s="51"/>
      <c r="D116" s="51"/>
      <c r="E116" s="51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3"/>
      <c r="AU116" s="53"/>
    </row>
    <row r="117" spans="1:47" ht="14.25" customHeight="1" x14ac:dyDescent="0.2">
      <c r="A117" s="51"/>
      <c r="B117" s="51"/>
      <c r="C117" s="51"/>
      <c r="D117" s="51"/>
      <c r="E117" s="51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3"/>
      <c r="AU117" s="53"/>
    </row>
    <row r="118" spans="1:47" x14ac:dyDescent="0.2">
      <c r="A118" s="300" t="s">
        <v>33</v>
      </c>
      <c r="B118" s="300"/>
      <c r="C118" s="300"/>
      <c r="D118" s="58" t="str">
        <f>IF(COUNTIF(AT7:AT72," ")=ROWS(AT7:AT72)," ",LARGE(AT7:AT72,1))</f>
        <v xml:space="preserve"> </v>
      </c>
      <c r="E118" s="296"/>
      <c r="F118" s="297"/>
      <c r="G118" s="297"/>
      <c r="H118" s="297"/>
      <c r="I118" s="297"/>
      <c r="J118" s="297"/>
      <c r="K118" s="297"/>
      <c r="L118" s="42"/>
      <c r="M118" s="252" t="s">
        <v>120</v>
      </c>
      <c r="N118" s="252"/>
      <c r="O118" s="252"/>
      <c r="P118" s="252"/>
      <c r="Q118" s="252"/>
      <c r="R118" s="252"/>
      <c r="S118" s="252"/>
      <c r="T118" s="252"/>
      <c r="U118" s="252"/>
      <c r="V118" s="252"/>
      <c r="W118" s="252"/>
      <c r="X118" s="252"/>
      <c r="Y118" s="252"/>
      <c r="Z118" s="252"/>
      <c r="AA118" s="252"/>
      <c r="AB118" s="252"/>
      <c r="AC118" s="252"/>
      <c r="AD118" s="252"/>
      <c r="AE118" s="252"/>
      <c r="AF118" s="52"/>
      <c r="AP118" s="54"/>
      <c r="AT118" s="4"/>
    </row>
    <row r="119" spans="1:47" ht="12" customHeight="1" x14ac:dyDescent="0.2">
      <c r="A119" s="300" t="s">
        <v>34</v>
      </c>
      <c r="B119" s="300"/>
      <c r="C119" s="300"/>
      <c r="D119" s="58" t="str">
        <f>IF(COUNTIF(AT7:AT57," ")=ROWS(AT7:AT57)," ",SMALL(AT7:AT57,1))</f>
        <v xml:space="preserve"> </v>
      </c>
      <c r="E119" s="296"/>
      <c r="F119" s="297"/>
      <c r="G119" s="297"/>
      <c r="H119" s="297"/>
      <c r="I119" s="297"/>
      <c r="J119" s="297"/>
      <c r="K119" s="297"/>
      <c r="L119" s="42"/>
      <c r="M119" s="4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P119" s="1"/>
      <c r="AT119" s="4"/>
    </row>
    <row r="120" spans="1:47" ht="15" customHeight="1" x14ac:dyDescent="0.2">
      <c r="A120" s="300" t="s">
        <v>35</v>
      </c>
      <c r="B120" s="300"/>
      <c r="C120" s="300"/>
      <c r="D120" s="59" t="str">
        <f>AT75</f>
        <v xml:space="preserve"> </v>
      </c>
      <c r="E120" s="298"/>
      <c r="F120" s="299"/>
      <c r="G120" s="299"/>
      <c r="H120" s="299"/>
      <c r="I120" s="299"/>
      <c r="J120" s="299"/>
      <c r="K120" s="299"/>
      <c r="L120" s="60"/>
      <c r="M120" s="60"/>
      <c r="N120" s="8"/>
      <c r="O120" s="8"/>
      <c r="P120" s="8"/>
      <c r="Q120" s="8"/>
      <c r="R120" s="8"/>
      <c r="S120" s="8"/>
      <c r="T120" s="8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285" t="s">
        <v>39</v>
      </c>
      <c r="AH120" s="286"/>
      <c r="AI120" s="286"/>
      <c r="AJ120" s="286"/>
      <c r="AK120" s="286"/>
      <c r="AL120" s="286"/>
      <c r="AM120" s="286"/>
      <c r="AN120" s="286"/>
      <c r="AO120" s="287"/>
      <c r="AP120" s="10"/>
      <c r="AQ120" s="285" t="s">
        <v>40</v>
      </c>
      <c r="AR120" s="286"/>
      <c r="AS120" s="286"/>
      <c r="AT120" s="286"/>
      <c r="AU120" s="287"/>
    </row>
    <row r="121" spans="1:47" ht="15" customHeight="1" x14ac:dyDescent="0.2">
      <c r="A121" s="61"/>
      <c r="B121" s="61"/>
      <c r="C121" s="61"/>
      <c r="D121" s="62"/>
      <c r="E121" s="60"/>
      <c r="F121" s="62"/>
      <c r="G121" s="62"/>
      <c r="H121" s="62"/>
      <c r="I121" s="62"/>
      <c r="J121" s="62"/>
      <c r="K121" s="62"/>
      <c r="L121" s="62"/>
      <c r="M121" s="62"/>
      <c r="N121" s="8"/>
      <c r="O121" s="8"/>
      <c r="P121" s="8"/>
      <c r="Q121" s="8"/>
      <c r="R121" s="8"/>
      <c r="S121" s="8"/>
      <c r="T121" s="8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253">
        <f ca="1">TODAY()</f>
        <v>45932</v>
      </c>
      <c r="AH121" s="254"/>
      <c r="AI121" s="254"/>
      <c r="AJ121" s="254"/>
      <c r="AK121" s="254"/>
      <c r="AL121" s="254"/>
      <c r="AM121" s="254"/>
      <c r="AN121" s="254"/>
      <c r="AO121" s="255"/>
      <c r="AP121" s="9"/>
      <c r="AQ121" s="329" t="s">
        <v>77</v>
      </c>
      <c r="AR121" s="254"/>
      <c r="AS121" s="254"/>
      <c r="AT121" s="254"/>
      <c r="AU121" s="255"/>
    </row>
    <row r="122" spans="1:47" ht="12" customHeight="1" x14ac:dyDescent="0.2">
      <c r="A122" s="294" t="s">
        <v>36</v>
      </c>
      <c r="B122" s="295"/>
      <c r="C122" s="295"/>
      <c r="D122" s="295"/>
      <c r="E122" s="63" t="str">
        <f>IF(COUNTIF(AT7:AT72," ")=ROWS(AT7:AT72)," ",SUM(E105:E110))</f>
        <v xml:space="preserve"> </v>
      </c>
      <c r="F122" s="250" t="str">
        <f>IF(E122&lt;&gt;" ","KİŞİ"," ")</f>
        <v xml:space="preserve"> </v>
      </c>
      <c r="G122" s="301"/>
      <c r="H122" s="63" t="str">
        <f>IF(I122=" "," ","%")</f>
        <v xml:space="preserve"> </v>
      </c>
      <c r="I122" s="302" t="str">
        <f>IF(E122=" "," ",100*E122/E115)</f>
        <v xml:space="preserve"> </v>
      </c>
      <c r="J122" s="303"/>
      <c r="K122" s="344"/>
      <c r="L122" s="64"/>
      <c r="M122" s="64"/>
      <c r="N122" s="11"/>
      <c r="O122" s="11"/>
      <c r="P122" s="11"/>
      <c r="Q122" s="11"/>
      <c r="R122" s="11"/>
      <c r="S122" s="11"/>
      <c r="T122" s="11"/>
      <c r="U122" s="11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282">
        <f>'K. Bilgiler'!H20</f>
        <v>0</v>
      </c>
      <c r="AH122" s="283"/>
      <c r="AI122" s="283"/>
      <c r="AJ122" s="283"/>
      <c r="AK122" s="283"/>
      <c r="AL122" s="283"/>
      <c r="AM122" s="283"/>
      <c r="AN122" s="283"/>
      <c r="AO122" s="284"/>
      <c r="AP122" s="12"/>
      <c r="AQ122" s="274">
        <f>'K. Bilgiler'!H22</f>
        <v>0</v>
      </c>
      <c r="AR122" s="275"/>
      <c r="AS122" s="275"/>
      <c r="AT122" s="275"/>
      <c r="AU122" s="276"/>
    </row>
    <row r="123" spans="1:47" ht="12" customHeight="1" x14ac:dyDescent="0.2">
      <c r="A123" s="294" t="s">
        <v>37</v>
      </c>
      <c r="B123" s="295"/>
      <c r="C123" s="295"/>
      <c r="D123" s="295"/>
      <c r="E123" s="63" t="str">
        <f>IF(COUNTIF(AT7:AT72," ")=ROWS(AT7:AT72)," ",SUM(E111:E113))</f>
        <v xml:space="preserve"> </v>
      </c>
      <c r="F123" s="250" t="str">
        <f>IF(E123&lt;&gt;" ","KİŞİ"," ")</f>
        <v xml:space="preserve"> </v>
      </c>
      <c r="G123" s="301"/>
      <c r="H123" s="63" t="str">
        <f>IF(I123=" "," ","%")</f>
        <v xml:space="preserve"> </v>
      </c>
      <c r="I123" s="302" t="str">
        <f>IF(E123=" "," ",100*E123/E115)</f>
        <v xml:space="preserve"> </v>
      </c>
      <c r="J123" s="303"/>
      <c r="K123" s="344"/>
      <c r="L123" s="64"/>
      <c r="M123" s="64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288" t="s">
        <v>87</v>
      </c>
      <c r="AH123" s="289"/>
      <c r="AI123" s="289"/>
      <c r="AJ123" s="289"/>
      <c r="AK123" s="289"/>
      <c r="AL123" s="289"/>
      <c r="AM123" s="289"/>
      <c r="AN123" s="289"/>
      <c r="AO123" s="290"/>
      <c r="AP123" s="11"/>
      <c r="AQ123" s="274" t="s">
        <v>41</v>
      </c>
      <c r="AR123" s="275"/>
      <c r="AS123" s="275"/>
      <c r="AT123" s="275"/>
      <c r="AU123" s="276"/>
    </row>
    <row r="124" spans="1:47" x14ac:dyDescent="0.2">
      <c r="AG124" s="291"/>
      <c r="AH124" s="292"/>
      <c r="AI124" s="292"/>
      <c r="AJ124" s="292"/>
      <c r="AK124" s="292"/>
      <c r="AL124" s="292"/>
      <c r="AM124" s="292"/>
      <c r="AN124" s="292"/>
      <c r="AO124" s="293"/>
      <c r="AQ124" s="277"/>
      <c r="AR124" s="278"/>
      <c r="AS124" s="278"/>
      <c r="AT124" s="278"/>
      <c r="AU124" s="279"/>
    </row>
    <row r="125" spans="1:47" x14ac:dyDescent="0.2">
      <c r="AT125" s="166"/>
    </row>
    <row r="133" spans="4:4" x14ac:dyDescent="0.2">
      <c r="D133" s="35"/>
    </row>
  </sheetData>
  <mergeCells count="147">
    <mergeCell ref="C45:E45"/>
    <mergeCell ref="C46:E46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AQ122:AU122"/>
    <mergeCell ref="A120:C120"/>
    <mergeCell ref="E120:K120"/>
    <mergeCell ref="A123:D123"/>
    <mergeCell ref="F123:G123"/>
    <mergeCell ref="I123:K123"/>
    <mergeCell ref="AG123:AO124"/>
    <mergeCell ref="AQ123:AU123"/>
    <mergeCell ref="AQ124:AU124"/>
    <mergeCell ref="AG120:AO120"/>
    <mergeCell ref="AQ120:AU120"/>
    <mergeCell ref="AG121:AO121"/>
    <mergeCell ref="AQ121:AU121"/>
    <mergeCell ref="A122:D122"/>
    <mergeCell ref="F122:G122"/>
    <mergeCell ref="I122:K122"/>
    <mergeCell ref="AG122:AO122"/>
    <mergeCell ref="A114:C114"/>
    <mergeCell ref="F114:G114"/>
    <mergeCell ref="I114:K114"/>
    <mergeCell ref="A115:D115"/>
    <mergeCell ref="F115:G115"/>
    <mergeCell ref="A118:C118"/>
    <mergeCell ref="E118:K118"/>
    <mergeCell ref="M118:AE118"/>
    <mergeCell ref="A119:C119"/>
    <mergeCell ref="E119:K119"/>
    <mergeCell ref="A112:C112"/>
    <mergeCell ref="F112:G112"/>
    <mergeCell ref="I112:K112"/>
    <mergeCell ref="A113:C113"/>
    <mergeCell ref="F113:G113"/>
    <mergeCell ref="I113:K113"/>
    <mergeCell ref="AF110:AN110"/>
    <mergeCell ref="A111:C111"/>
    <mergeCell ref="F111:G111"/>
    <mergeCell ref="I111:K111"/>
    <mergeCell ref="A110:C110"/>
    <mergeCell ref="F110:G110"/>
    <mergeCell ref="I110:K110"/>
    <mergeCell ref="A105:C105"/>
    <mergeCell ref="F105:G105"/>
    <mergeCell ref="I105:K105"/>
    <mergeCell ref="A75:E75"/>
    <mergeCell ref="A76:E76"/>
    <mergeCell ref="A77:E78"/>
    <mergeCell ref="AT77:AT78"/>
    <mergeCell ref="AU77:AU78"/>
    <mergeCell ref="A79:E79"/>
    <mergeCell ref="A80:E81"/>
    <mergeCell ref="AT80:AT81"/>
    <mergeCell ref="AU80:AU81"/>
    <mergeCell ref="A82:E83"/>
    <mergeCell ref="AT82:AT83"/>
    <mergeCell ref="AU82:AU83"/>
    <mergeCell ref="C69:E69"/>
    <mergeCell ref="C70:E70"/>
    <mergeCell ref="C71:E71"/>
    <mergeCell ref="C72:E72"/>
    <mergeCell ref="L103:AF103"/>
    <mergeCell ref="AG103:AU103"/>
    <mergeCell ref="A104:K104"/>
    <mergeCell ref="C16:E16"/>
    <mergeCell ref="C17:E17"/>
    <mergeCell ref="C47:E47"/>
    <mergeCell ref="C48:E48"/>
    <mergeCell ref="C49:E49"/>
    <mergeCell ref="C50:E50"/>
    <mergeCell ref="A73:E73"/>
    <mergeCell ref="A74:E74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AQ2:AU3"/>
    <mergeCell ref="A3:AP3"/>
    <mergeCell ref="A4:E4"/>
    <mergeCell ref="AT4:AU4"/>
    <mergeCell ref="A5:E5"/>
    <mergeCell ref="AU5:AU6"/>
    <mergeCell ref="C6:E6"/>
    <mergeCell ref="C7:E7"/>
    <mergeCell ref="C8:E8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A1:AP1"/>
    <mergeCell ref="A106:C106"/>
    <mergeCell ref="A107:C107"/>
    <mergeCell ref="A108:C108"/>
    <mergeCell ref="A109:C109"/>
    <mergeCell ref="F106:G106"/>
    <mergeCell ref="F107:G107"/>
    <mergeCell ref="F108:G108"/>
    <mergeCell ref="F109:G109"/>
    <mergeCell ref="I106:K106"/>
    <mergeCell ref="I107:K107"/>
    <mergeCell ref="I108:K108"/>
    <mergeCell ref="I109:K109"/>
    <mergeCell ref="C51:E51"/>
    <mergeCell ref="C52:E52"/>
    <mergeCell ref="C53:E53"/>
    <mergeCell ref="A2:AP2"/>
    <mergeCell ref="C9:E9"/>
    <mergeCell ref="C10:E10"/>
    <mergeCell ref="C11:E11"/>
    <mergeCell ref="C12:E12"/>
    <mergeCell ref="C13:E13"/>
    <mergeCell ref="C14:E14"/>
    <mergeCell ref="C15:E15"/>
  </mergeCells>
  <conditionalFormatting sqref="F82:AS82">
    <cfRule type="cellIs" dxfId="17" priority="1" stopIfTrue="1" operator="lessThan">
      <formula>50</formula>
    </cfRule>
  </conditionalFormatting>
  <dataValidations count="2">
    <dataValidation allowBlank="1" showInputMessage="1" showErrorMessage="1" prompt="Öğrencinin sorudan aldığı puan değerini giriniz." sqref="F7:AS72"/>
    <dataValidation allowBlank="1" showInputMessage="1" showErrorMessage="1" prompt="Sorunun konusunu giriniz." sqref="F4:AS4"/>
  </dataValidations>
  <pageMargins left="0.70866141732283472" right="0.19685039370078741" top="0.19685039370078741" bottom="0.11811023622047245" header="0.23622047244094491" footer="0.15748031496062992"/>
  <pageSetup paperSize="9" scale="6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V104"/>
  <sheetViews>
    <sheetView topLeftCell="A70" zoomScale="90" zoomScaleNormal="90" workbookViewId="0">
      <selection activeCell="P110" sqref="P110"/>
    </sheetView>
  </sheetViews>
  <sheetFormatPr defaultColWidth="9.140625" defaultRowHeight="12.75" x14ac:dyDescent="0.2"/>
  <cols>
    <col min="1" max="1" width="5" style="105" customWidth="1"/>
    <col min="2" max="2" width="6.28515625" style="105" customWidth="1"/>
    <col min="3" max="3" width="5.85546875" style="105" customWidth="1"/>
    <col min="4" max="4" width="5.140625" style="105" customWidth="1"/>
    <col min="5" max="5" width="3.28515625" style="105" customWidth="1"/>
    <col min="6" max="6" width="4" style="105" customWidth="1"/>
    <col min="7" max="7" width="2.7109375" style="105" customWidth="1"/>
    <col min="8" max="8" width="9.28515625" style="105" customWidth="1"/>
    <col min="9" max="11" width="7.85546875" style="105" bestFit="1" customWidth="1"/>
    <col min="12" max="14" width="8" style="105" bestFit="1" customWidth="1"/>
    <col min="15" max="15" width="7" style="105" customWidth="1"/>
    <col min="16" max="16" width="11" style="105" bestFit="1" customWidth="1"/>
    <col min="17" max="17" width="11" style="105" hidden="1" customWidth="1"/>
    <col min="18" max="18" width="11" style="105" customWidth="1"/>
    <col min="19" max="19" width="10.85546875" style="105" bestFit="1" customWidth="1"/>
    <col min="20" max="16384" width="9.140625" style="105"/>
  </cols>
  <sheetData>
    <row r="1" spans="1:22" ht="23.1" customHeight="1" x14ac:dyDescent="0.2">
      <c r="A1" s="391" t="str">
        <f>'K. Bilgiler'!H16&amp;" EĞİTİM ÖĞRETİM YILI"</f>
        <v xml:space="preserve"> EĞİTİM ÖĞRETİM YILI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3"/>
      <c r="T1" s="206" t="s">
        <v>129</v>
      </c>
      <c r="U1" s="206"/>
      <c r="V1" s="206"/>
    </row>
    <row r="2" spans="1:22" ht="23.1" customHeight="1" x14ac:dyDescent="0.2">
      <c r="A2" s="394" t="str">
        <f>'K. Bilgiler'!H6</f>
        <v>ÇARŞIBAŞI MESLEK YÜKSEKOKULU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6"/>
      <c r="T2" s="206"/>
      <c r="U2" s="206"/>
      <c r="V2" s="206"/>
    </row>
    <row r="3" spans="1:22" ht="23.1" customHeight="1" x14ac:dyDescent="0.2">
      <c r="A3" s="394" t="str">
        <f>'K. Bilgiler'!H12&amp;" / "&amp;'K. Bilgiler'!H8&amp;" SINIFI "&amp;'K. Bilgiler'!H10&amp;" DERSİ"</f>
        <v xml:space="preserve"> /  SINIFI  DERSİ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6"/>
      <c r="T3" s="206"/>
      <c r="U3" s="206"/>
      <c r="V3" s="206"/>
    </row>
    <row r="4" spans="1:22" ht="23.1" customHeight="1" x14ac:dyDescent="0.2">
      <c r="A4" s="397" t="s">
        <v>49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9"/>
    </row>
    <row r="5" spans="1:22" ht="21" customHeight="1" x14ac:dyDescent="0.2">
      <c r="A5" s="400" t="s">
        <v>42</v>
      </c>
      <c r="B5" s="400" t="s">
        <v>43</v>
      </c>
      <c r="C5" s="400" t="s">
        <v>1</v>
      </c>
      <c r="D5" s="400"/>
      <c r="E5" s="390"/>
      <c r="F5" s="390"/>
      <c r="G5" s="390"/>
      <c r="H5" s="390"/>
      <c r="I5" s="401" t="s">
        <v>14</v>
      </c>
      <c r="J5" s="401" t="s">
        <v>15</v>
      </c>
      <c r="K5" s="401" t="s">
        <v>16</v>
      </c>
      <c r="L5" s="383" t="s">
        <v>69</v>
      </c>
      <c r="M5" s="383" t="s">
        <v>70</v>
      </c>
      <c r="N5" s="383" t="s">
        <v>81</v>
      </c>
      <c r="O5" s="384" t="s">
        <v>71</v>
      </c>
      <c r="P5" s="389" t="s">
        <v>55</v>
      </c>
      <c r="Q5" s="389" t="s">
        <v>20</v>
      </c>
      <c r="R5" s="386" t="s">
        <v>78</v>
      </c>
      <c r="S5" s="388" t="s">
        <v>62</v>
      </c>
    </row>
    <row r="6" spans="1:22" ht="21" customHeight="1" x14ac:dyDescent="0.2">
      <c r="A6" s="390"/>
      <c r="B6" s="390"/>
      <c r="C6" s="390"/>
      <c r="D6" s="390"/>
      <c r="E6" s="390"/>
      <c r="F6" s="390"/>
      <c r="G6" s="390"/>
      <c r="H6" s="390"/>
      <c r="I6" s="402"/>
      <c r="J6" s="402"/>
      <c r="K6" s="402"/>
      <c r="L6" s="383"/>
      <c r="M6" s="383"/>
      <c r="N6" s="383"/>
      <c r="O6" s="385"/>
      <c r="P6" s="389"/>
      <c r="Q6" s="390"/>
      <c r="R6" s="387"/>
      <c r="S6" s="388"/>
    </row>
    <row r="7" spans="1:22" ht="15" customHeight="1" x14ac:dyDescent="0.2">
      <c r="A7" s="36">
        <f>'S. Listesi'!E4</f>
        <v>1</v>
      </c>
      <c r="B7" s="37" t="str">
        <f>IF('S. Listesi'!F4=0," ",'S. Listesi'!F4)</f>
        <v xml:space="preserve"> </v>
      </c>
      <c r="C7" s="382" t="str">
        <f>IF('S. Listesi'!G4=0,"  ",'S. Listesi'!G4)</f>
        <v xml:space="preserve">  </v>
      </c>
      <c r="D7" s="382"/>
      <c r="E7" s="382"/>
      <c r="F7" s="382"/>
      <c r="G7" s="382"/>
      <c r="H7" s="382"/>
      <c r="I7" s="38" t="str">
        <f>Vize!AT7</f>
        <v xml:space="preserve"> </v>
      </c>
      <c r="J7" s="38" t="str">
        <f>Final!AT7</f>
        <v xml:space="preserve"> </v>
      </c>
      <c r="K7" s="38" t="str">
        <f>Butunleme!AT7</f>
        <v xml:space="preserve"> </v>
      </c>
      <c r="L7" s="116"/>
      <c r="M7" s="116"/>
      <c r="N7" s="116"/>
      <c r="O7" s="117"/>
      <c r="P7" s="39" t="str">
        <f>IF(SUM(I7:J7)=0," ",(IF(K7=" ",AVERAGE(I7,J7),AVERAGE(I7,K7))))</f>
        <v xml:space="preserve"> </v>
      </c>
      <c r="Q7" s="40" t="str">
        <f>IF(P7=" "," ",IF(P7&gt;=85,5,IF(P7&gt;=70,4,IF(P7&gt;=60,3,IF(P7&gt;=50,2,IF(P7&gt;=0,1,0))))))</f>
        <v xml:space="preserve"> </v>
      </c>
      <c r="R7" s="40" t="str">
        <f>IF(P7=" "," ",IF(P7&gt;=90,"AA",IF(P7&gt;=80,"BA",IF(P7&gt;=75,"BB",IF(P7&gt;=70,"CB",IF(P7&gt;=60,"CC",IF(P7&gt;=50,"DC",IF(P7&gt;=40,"DD",IF(P7&gt;=30,"FD","FF")))))))))</f>
        <v xml:space="preserve"> </v>
      </c>
      <c r="S7" s="106" t="str">
        <f>IF(P7=" "," ",IF(P7&gt;=50,"BAŞARILI","BAŞARISIZ"))</f>
        <v xml:space="preserve"> </v>
      </c>
    </row>
    <row r="8" spans="1:22" ht="15" customHeight="1" x14ac:dyDescent="0.2">
      <c r="A8" s="36">
        <f>'S. Listesi'!E5</f>
        <v>2</v>
      </c>
      <c r="B8" s="37" t="str">
        <f>IF('S. Listesi'!F5=0," ",'S. Listesi'!F5)</f>
        <v xml:space="preserve"> </v>
      </c>
      <c r="C8" s="382" t="str">
        <f>IF('S. Listesi'!G5=0,"  ",'S. Listesi'!G5)</f>
        <v xml:space="preserve">  </v>
      </c>
      <c r="D8" s="382"/>
      <c r="E8" s="382"/>
      <c r="F8" s="382"/>
      <c r="G8" s="382"/>
      <c r="H8" s="382"/>
      <c r="I8" s="38" t="str">
        <f>Vize!AT8</f>
        <v xml:space="preserve"> </v>
      </c>
      <c r="J8" s="38" t="str">
        <f>Final!AT8</f>
        <v xml:space="preserve"> </v>
      </c>
      <c r="K8" s="38" t="str">
        <f>Butunleme!AT8</f>
        <v xml:space="preserve"> </v>
      </c>
      <c r="L8" s="116"/>
      <c r="M8" s="116"/>
      <c r="N8" s="116"/>
      <c r="O8" s="117"/>
      <c r="P8" s="39" t="str">
        <f t="shared" ref="P8:P71" si="0">IF(SUM(I8:J8)=0," ",(IF(K8=" ",AVERAGE(I8,J8),AVERAGE(I8,K8))))</f>
        <v xml:space="preserve"> </v>
      </c>
      <c r="Q8" s="40" t="str">
        <f t="shared" ref="Q8:Q71" si="1">IF(P8=" "," ",IF(P8&gt;=85,5,IF(P8&gt;=70,4,IF(P8&gt;=60,3,IF(P8&gt;=50,2,IF(P8&gt;=0,1,0))))))</f>
        <v xml:space="preserve"> </v>
      </c>
      <c r="R8" s="40" t="str">
        <f t="shared" ref="R8:R71" si="2">IF(P8=" "," ",IF(P8&gt;=90,"AA",IF(P8&gt;=80,"BA",IF(P8&gt;=75,"BB",IF(P8&gt;=70,"CB",IF(P8&gt;=60,"CC",IF(P8&gt;=50,"DC",IF(P8&gt;=40,"DD",IF(P8&gt;=30,"FD","FF")))))))))</f>
        <v xml:space="preserve"> </v>
      </c>
      <c r="S8" s="106" t="str">
        <f t="shared" ref="S8:S71" si="3">IF(P8=" "," ",IF(P8&gt;=50,"BAŞARILI","BAŞARISIZ"))</f>
        <v xml:space="preserve"> </v>
      </c>
    </row>
    <row r="9" spans="1:22" ht="15" customHeight="1" x14ac:dyDescent="0.2">
      <c r="A9" s="36">
        <f>'S. Listesi'!E6</f>
        <v>3</v>
      </c>
      <c r="B9" s="37" t="str">
        <f>IF('S. Listesi'!F6=0," ",'S. Listesi'!F6)</f>
        <v xml:space="preserve"> </v>
      </c>
      <c r="C9" s="382" t="str">
        <f>IF('S. Listesi'!G6=0,"  ",'S. Listesi'!G6)</f>
        <v xml:space="preserve">  </v>
      </c>
      <c r="D9" s="382"/>
      <c r="E9" s="382"/>
      <c r="F9" s="382"/>
      <c r="G9" s="382"/>
      <c r="H9" s="382"/>
      <c r="I9" s="38" t="str">
        <f>Vize!AT9</f>
        <v xml:space="preserve"> </v>
      </c>
      <c r="J9" s="38" t="str">
        <f>Final!AT9</f>
        <v xml:space="preserve"> </v>
      </c>
      <c r="K9" s="38" t="str">
        <f>Butunleme!AT9</f>
        <v xml:space="preserve"> </v>
      </c>
      <c r="L9" s="116"/>
      <c r="M9" s="116"/>
      <c r="N9" s="116"/>
      <c r="O9" s="117"/>
      <c r="P9" s="39" t="str">
        <f t="shared" si="0"/>
        <v xml:space="preserve"> </v>
      </c>
      <c r="Q9" s="40" t="str">
        <f t="shared" si="1"/>
        <v xml:space="preserve"> </v>
      </c>
      <c r="R9" s="40" t="str">
        <f t="shared" si="2"/>
        <v xml:space="preserve"> </v>
      </c>
      <c r="S9" s="106" t="str">
        <f t="shared" si="3"/>
        <v xml:space="preserve"> </v>
      </c>
    </row>
    <row r="10" spans="1:22" ht="15" customHeight="1" x14ac:dyDescent="0.2">
      <c r="A10" s="36">
        <f>'S. Listesi'!E7</f>
        <v>4</v>
      </c>
      <c r="B10" s="37" t="str">
        <f>IF('S. Listesi'!F7=0," ",'S. Listesi'!F7)</f>
        <v xml:space="preserve"> </v>
      </c>
      <c r="C10" s="382" t="str">
        <f>IF('S. Listesi'!G7=0,"  ",'S. Listesi'!G7)</f>
        <v xml:space="preserve">  </v>
      </c>
      <c r="D10" s="382"/>
      <c r="E10" s="382"/>
      <c r="F10" s="382"/>
      <c r="G10" s="382"/>
      <c r="H10" s="382"/>
      <c r="I10" s="38" t="str">
        <f>Vize!AT10</f>
        <v xml:space="preserve"> </v>
      </c>
      <c r="J10" s="38" t="str">
        <f>Final!AT10</f>
        <v xml:space="preserve"> </v>
      </c>
      <c r="K10" s="38" t="str">
        <f>Butunleme!AT10</f>
        <v xml:space="preserve"> </v>
      </c>
      <c r="L10" s="116"/>
      <c r="M10" s="116"/>
      <c r="N10" s="116"/>
      <c r="O10" s="117"/>
      <c r="P10" s="39" t="str">
        <f t="shared" si="0"/>
        <v xml:space="preserve"> </v>
      </c>
      <c r="Q10" s="40" t="str">
        <f t="shared" si="1"/>
        <v xml:space="preserve"> </v>
      </c>
      <c r="R10" s="40" t="str">
        <f t="shared" si="2"/>
        <v xml:space="preserve"> </v>
      </c>
      <c r="S10" s="106" t="str">
        <f t="shared" si="3"/>
        <v xml:space="preserve"> </v>
      </c>
    </row>
    <row r="11" spans="1:22" ht="15" customHeight="1" x14ac:dyDescent="0.2">
      <c r="A11" s="36">
        <f>'S. Listesi'!E8</f>
        <v>5</v>
      </c>
      <c r="B11" s="37" t="str">
        <f>IF('S. Listesi'!F8=0," ",'S. Listesi'!F8)</f>
        <v xml:space="preserve"> </v>
      </c>
      <c r="C11" s="382" t="str">
        <f>IF('S. Listesi'!G8=0,"  ",'S. Listesi'!G8)</f>
        <v xml:space="preserve">  </v>
      </c>
      <c r="D11" s="382"/>
      <c r="E11" s="382"/>
      <c r="F11" s="382"/>
      <c r="G11" s="382"/>
      <c r="H11" s="382"/>
      <c r="I11" s="38" t="str">
        <f>Vize!AT11</f>
        <v xml:space="preserve"> </v>
      </c>
      <c r="J11" s="38" t="str">
        <f>Final!AT11</f>
        <v xml:space="preserve"> </v>
      </c>
      <c r="K11" s="38" t="str">
        <f>Butunleme!AT11</f>
        <v xml:space="preserve"> </v>
      </c>
      <c r="L11" s="116"/>
      <c r="M11" s="116"/>
      <c r="N11" s="116"/>
      <c r="O11" s="117"/>
      <c r="P11" s="39" t="str">
        <f t="shared" si="0"/>
        <v xml:space="preserve"> </v>
      </c>
      <c r="Q11" s="40" t="str">
        <f t="shared" si="1"/>
        <v xml:space="preserve"> </v>
      </c>
      <c r="R11" s="40" t="str">
        <f t="shared" si="2"/>
        <v xml:space="preserve"> </v>
      </c>
      <c r="S11" s="106" t="str">
        <f t="shared" si="3"/>
        <v xml:space="preserve"> </v>
      </c>
    </row>
    <row r="12" spans="1:22" ht="15" customHeight="1" x14ac:dyDescent="0.2">
      <c r="A12" s="36">
        <f>'S. Listesi'!E9</f>
        <v>6</v>
      </c>
      <c r="B12" s="37" t="str">
        <f>IF('S. Listesi'!F9=0," ",'S. Listesi'!F9)</f>
        <v xml:space="preserve"> </v>
      </c>
      <c r="C12" s="382" t="str">
        <f>IF('S. Listesi'!G9=0,"  ",'S. Listesi'!G9)</f>
        <v xml:space="preserve">  </v>
      </c>
      <c r="D12" s="382"/>
      <c r="E12" s="382"/>
      <c r="F12" s="382"/>
      <c r="G12" s="382"/>
      <c r="H12" s="382"/>
      <c r="I12" s="38" t="str">
        <f>Vize!AT12</f>
        <v xml:space="preserve"> </v>
      </c>
      <c r="J12" s="38" t="str">
        <f>Final!AT12</f>
        <v xml:space="preserve"> </v>
      </c>
      <c r="K12" s="38" t="str">
        <f>Butunleme!AT12</f>
        <v xml:space="preserve"> </v>
      </c>
      <c r="L12" s="116"/>
      <c r="M12" s="116"/>
      <c r="N12" s="116"/>
      <c r="O12" s="117"/>
      <c r="P12" s="39" t="str">
        <f t="shared" si="0"/>
        <v xml:space="preserve"> </v>
      </c>
      <c r="Q12" s="40" t="str">
        <f t="shared" si="1"/>
        <v xml:space="preserve"> </v>
      </c>
      <c r="R12" s="40" t="str">
        <f t="shared" si="2"/>
        <v xml:space="preserve"> </v>
      </c>
      <c r="S12" s="106" t="str">
        <f t="shared" si="3"/>
        <v xml:space="preserve"> </v>
      </c>
    </row>
    <row r="13" spans="1:22" ht="15" customHeight="1" x14ac:dyDescent="0.2">
      <c r="A13" s="36">
        <f>'S. Listesi'!E10</f>
        <v>7</v>
      </c>
      <c r="B13" s="37" t="str">
        <f>IF('S. Listesi'!F10=0," ",'S. Listesi'!F10)</f>
        <v xml:space="preserve"> </v>
      </c>
      <c r="C13" s="382" t="str">
        <f>IF('S. Listesi'!G10=0,"  ",'S. Listesi'!G10)</f>
        <v xml:space="preserve">  </v>
      </c>
      <c r="D13" s="382"/>
      <c r="E13" s="382"/>
      <c r="F13" s="382"/>
      <c r="G13" s="382"/>
      <c r="H13" s="382"/>
      <c r="I13" s="38" t="str">
        <f>Vize!AT13</f>
        <v xml:space="preserve"> </v>
      </c>
      <c r="J13" s="38" t="str">
        <f>Final!AT13</f>
        <v xml:space="preserve"> </v>
      </c>
      <c r="K13" s="38" t="str">
        <f>Butunleme!AT13</f>
        <v xml:space="preserve"> </v>
      </c>
      <c r="L13" s="116"/>
      <c r="M13" s="116"/>
      <c r="N13" s="116"/>
      <c r="O13" s="117"/>
      <c r="P13" s="39" t="str">
        <f t="shared" si="0"/>
        <v xml:space="preserve"> </v>
      </c>
      <c r="Q13" s="40" t="str">
        <f t="shared" si="1"/>
        <v xml:space="preserve"> </v>
      </c>
      <c r="R13" s="40" t="str">
        <f t="shared" si="2"/>
        <v xml:space="preserve"> </v>
      </c>
      <c r="S13" s="106" t="str">
        <f t="shared" si="3"/>
        <v xml:space="preserve"> </v>
      </c>
    </row>
    <row r="14" spans="1:22" ht="15" customHeight="1" x14ac:dyDescent="0.2">
      <c r="A14" s="36">
        <f>'S. Listesi'!E11</f>
        <v>8</v>
      </c>
      <c r="B14" s="37" t="str">
        <f>IF('S. Listesi'!F11=0," ",'S. Listesi'!F11)</f>
        <v xml:space="preserve"> </v>
      </c>
      <c r="C14" s="382" t="str">
        <f>IF('S. Listesi'!G11=0,"  ",'S. Listesi'!G11)</f>
        <v xml:space="preserve">  </v>
      </c>
      <c r="D14" s="382"/>
      <c r="E14" s="382"/>
      <c r="F14" s="382"/>
      <c r="G14" s="382"/>
      <c r="H14" s="382"/>
      <c r="I14" s="38" t="str">
        <f>Vize!AT14</f>
        <v xml:space="preserve"> </v>
      </c>
      <c r="J14" s="38" t="str">
        <f>Final!AT14</f>
        <v xml:space="preserve"> </v>
      </c>
      <c r="K14" s="38" t="str">
        <f>Butunleme!AT14</f>
        <v xml:space="preserve"> </v>
      </c>
      <c r="L14" s="116"/>
      <c r="M14" s="116"/>
      <c r="N14" s="116"/>
      <c r="O14" s="117"/>
      <c r="P14" s="39" t="str">
        <f t="shared" si="0"/>
        <v xml:space="preserve"> </v>
      </c>
      <c r="Q14" s="40" t="str">
        <f t="shared" si="1"/>
        <v xml:space="preserve"> </v>
      </c>
      <c r="R14" s="40" t="str">
        <f t="shared" si="2"/>
        <v xml:space="preserve"> </v>
      </c>
      <c r="S14" s="106" t="str">
        <f t="shared" si="3"/>
        <v xml:space="preserve"> </v>
      </c>
    </row>
    <row r="15" spans="1:22" ht="15" customHeight="1" x14ac:dyDescent="0.2">
      <c r="A15" s="36">
        <f>'S. Listesi'!E12</f>
        <v>9</v>
      </c>
      <c r="B15" s="37" t="str">
        <f>IF('S. Listesi'!F12=0," ",'S. Listesi'!F12)</f>
        <v xml:space="preserve"> </v>
      </c>
      <c r="C15" s="382" t="str">
        <f>IF('S. Listesi'!G12=0,"  ",'S. Listesi'!G12)</f>
        <v xml:space="preserve">  </v>
      </c>
      <c r="D15" s="382"/>
      <c r="E15" s="382"/>
      <c r="F15" s="382"/>
      <c r="G15" s="382"/>
      <c r="H15" s="382"/>
      <c r="I15" s="38" t="str">
        <f>Vize!AT15</f>
        <v xml:space="preserve"> </v>
      </c>
      <c r="J15" s="38" t="str">
        <f>Final!AT15</f>
        <v xml:space="preserve"> </v>
      </c>
      <c r="K15" s="38" t="str">
        <f>Butunleme!AT15</f>
        <v xml:space="preserve"> </v>
      </c>
      <c r="L15" s="116"/>
      <c r="M15" s="116"/>
      <c r="N15" s="116"/>
      <c r="O15" s="117"/>
      <c r="P15" s="39" t="str">
        <f t="shared" si="0"/>
        <v xml:space="preserve"> </v>
      </c>
      <c r="Q15" s="40" t="str">
        <f t="shared" si="1"/>
        <v xml:space="preserve"> </v>
      </c>
      <c r="R15" s="40" t="str">
        <f t="shared" si="2"/>
        <v xml:space="preserve"> </v>
      </c>
      <c r="S15" s="106" t="str">
        <f t="shared" si="3"/>
        <v xml:space="preserve"> </v>
      </c>
    </row>
    <row r="16" spans="1:22" ht="15" customHeight="1" x14ac:dyDescent="0.2">
      <c r="A16" s="36">
        <f>'S. Listesi'!E13</f>
        <v>10</v>
      </c>
      <c r="B16" s="37" t="str">
        <f>IF('S. Listesi'!F13=0," ",'S. Listesi'!F13)</f>
        <v xml:space="preserve"> </v>
      </c>
      <c r="C16" s="382" t="str">
        <f>IF('S. Listesi'!G13=0,"  ",'S. Listesi'!G13)</f>
        <v xml:space="preserve">  </v>
      </c>
      <c r="D16" s="382"/>
      <c r="E16" s="382"/>
      <c r="F16" s="382"/>
      <c r="G16" s="382"/>
      <c r="H16" s="382"/>
      <c r="I16" s="38" t="str">
        <f>Vize!AT16</f>
        <v xml:space="preserve"> </v>
      </c>
      <c r="J16" s="38" t="str">
        <f>Final!AT16</f>
        <v xml:space="preserve"> </v>
      </c>
      <c r="K16" s="38" t="str">
        <f>Butunleme!AT16</f>
        <v xml:space="preserve"> </v>
      </c>
      <c r="L16" s="116"/>
      <c r="M16" s="116"/>
      <c r="N16" s="116"/>
      <c r="O16" s="117"/>
      <c r="P16" s="39" t="str">
        <f t="shared" si="0"/>
        <v xml:space="preserve"> </v>
      </c>
      <c r="Q16" s="40" t="str">
        <f t="shared" si="1"/>
        <v xml:space="preserve"> </v>
      </c>
      <c r="R16" s="40" t="str">
        <f t="shared" si="2"/>
        <v xml:space="preserve"> </v>
      </c>
      <c r="S16" s="106" t="str">
        <f t="shared" si="3"/>
        <v xml:space="preserve"> </v>
      </c>
    </row>
    <row r="17" spans="1:19" ht="15" customHeight="1" x14ac:dyDescent="0.2">
      <c r="A17" s="36">
        <f>'S. Listesi'!E14</f>
        <v>11</v>
      </c>
      <c r="B17" s="37" t="str">
        <f>IF('S. Listesi'!F14=0," ",'S. Listesi'!F14)</f>
        <v xml:space="preserve"> </v>
      </c>
      <c r="C17" s="382" t="str">
        <f>IF('S. Listesi'!G14=0,"  ",'S. Listesi'!G14)</f>
        <v xml:space="preserve">  </v>
      </c>
      <c r="D17" s="382"/>
      <c r="E17" s="382"/>
      <c r="F17" s="382"/>
      <c r="G17" s="382"/>
      <c r="H17" s="382"/>
      <c r="I17" s="38" t="str">
        <f>Vize!AT17</f>
        <v xml:space="preserve"> </v>
      </c>
      <c r="J17" s="38" t="str">
        <f>Final!AT17</f>
        <v xml:space="preserve"> </v>
      </c>
      <c r="K17" s="38" t="str">
        <f>Butunleme!AT17</f>
        <v xml:space="preserve"> </v>
      </c>
      <c r="L17" s="116"/>
      <c r="M17" s="116"/>
      <c r="N17" s="116"/>
      <c r="O17" s="117"/>
      <c r="P17" s="39" t="str">
        <f t="shared" si="0"/>
        <v xml:space="preserve"> </v>
      </c>
      <c r="Q17" s="40" t="str">
        <f t="shared" si="1"/>
        <v xml:space="preserve"> </v>
      </c>
      <c r="R17" s="40" t="str">
        <f t="shared" si="2"/>
        <v xml:space="preserve"> </v>
      </c>
      <c r="S17" s="106" t="str">
        <f t="shared" si="3"/>
        <v xml:space="preserve"> </v>
      </c>
    </row>
    <row r="18" spans="1:19" ht="15" customHeight="1" x14ac:dyDescent="0.2">
      <c r="A18" s="36">
        <f>'S. Listesi'!E15</f>
        <v>12</v>
      </c>
      <c r="B18" s="37" t="str">
        <f>IF('S. Listesi'!F15=0," ",'S. Listesi'!F15)</f>
        <v xml:space="preserve"> </v>
      </c>
      <c r="C18" s="382" t="str">
        <f>IF('S. Listesi'!G15=0,"  ",'S. Listesi'!G15)</f>
        <v xml:space="preserve">  </v>
      </c>
      <c r="D18" s="382"/>
      <c r="E18" s="382"/>
      <c r="F18" s="382"/>
      <c r="G18" s="382"/>
      <c r="H18" s="382"/>
      <c r="I18" s="38" t="str">
        <f>Vize!AT18</f>
        <v xml:space="preserve"> </v>
      </c>
      <c r="J18" s="38" t="str">
        <f>Final!AT18</f>
        <v xml:space="preserve"> </v>
      </c>
      <c r="K18" s="38" t="str">
        <f>Butunleme!AT18</f>
        <v xml:space="preserve"> </v>
      </c>
      <c r="L18" s="116"/>
      <c r="M18" s="116"/>
      <c r="N18" s="116"/>
      <c r="O18" s="117"/>
      <c r="P18" s="39" t="str">
        <f t="shared" si="0"/>
        <v xml:space="preserve"> </v>
      </c>
      <c r="Q18" s="40" t="str">
        <f t="shared" si="1"/>
        <v xml:space="preserve"> </v>
      </c>
      <c r="R18" s="40" t="str">
        <f t="shared" si="2"/>
        <v xml:space="preserve"> </v>
      </c>
      <c r="S18" s="106" t="str">
        <f t="shared" si="3"/>
        <v xml:space="preserve"> </v>
      </c>
    </row>
    <row r="19" spans="1:19" ht="15" customHeight="1" x14ac:dyDescent="0.2">
      <c r="A19" s="36">
        <f>'S. Listesi'!E16</f>
        <v>13</v>
      </c>
      <c r="B19" s="37" t="str">
        <f>IF('S. Listesi'!F16=0," ",'S. Listesi'!F16)</f>
        <v xml:space="preserve"> </v>
      </c>
      <c r="C19" s="382" t="str">
        <f>IF('S. Listesi'!G16=0,"  ",'S. Listesi'!G16)</f>
        <v xml:space="preserve">  </v>
      </c>
      <c r="D19" s="382"/>
      <c r="E19" s="382"/>
      <c r="F19" s="382"/>
      <c r="G19" s="382"/>
      <c r="H19" s="382"/>
      <c r="I19" s="38" t="str">
        <f>Vize!AT19</f>
        <v xml:space="preserve"> </v>
      </c>
      <c r="J19" s="38" t="str">
        <f>Final!AT19</f>
        <v xml:space="preserve"> </v>
      </c>
      <c r="K19" s="38" t="str">
        <f>Butunleme!AT19</f>
        <v xml:space="preserve"> </v>
      </c>
      <c r="L19" s="116"/>
      <c r="M19" s="116"/>
      <c r="N19" s="116"/>
      <c r="O19" s="117"/>
      <c r="P19" s="39" t="str">
        <f t="shared" si="0"/>
        <v xml:space="preserve"> </v>
      </c>
      <c r="Q19" s="40" t="str">
        <f t="shared" si="1"/>
        <v xml:space="preserve"> </v>
      </c>
      <c r="R19" s="40" t="str">
        <f t="shared" si="2"/>
        <v xml:space="preserve"> </v>
      </c>
      <c r="S19" s="106" t="str">
        <f t="shared" si="3"/>
        <v xml:space="preserve"> </v>
      </c>
    </row>
    <row r="20" spans="1:19" ht="15" customHeight="1" x14ac:dyDescent="0.2">
      <c r="A20" s="36">
        <f>'S. Listesi'!E17</f>
        <v>14</v>
      </c>
      <c r="B20" s="37" t="str">
        <f>IF('S. Listesi'!F17=0," ",'S. Listesi'!F17)</f>
        <v xml:space="preserve"> </v>
      </c>
      <c r="C20" s="382" t="str">
        <f>IF('S. Listesi'!G17=0,"  ",'S. Listesi'!G17)</f>
        <v xml:space="preserve">  </v>
      </c>
      <c r="D20" s="382"/>
      <c r="E20" s="382"/>
      <c r="F20" s="382"/>
      <c r="G20" s="382"/>
      <c r="H20" s="382"/>
      <c r="I20" s="38" t="str">
        <f>Vize!AT20</f>
        <v xml:space="preserve"> </v>
      </c>
      <c r="J20" s="38" t="str">
        <f>Final!AT20</f>
        <v xml:space="preserve"> </v>
      </c>
      <c r="K20" s="38" t="str">
        <f>Butunleme!AT20</f>
        <v xml:space="preserve"> </v>
      </c>
      <c r="L20" s="116"/>
      <c r="M20" s="116"/>
      <c r="N20" s="116"/>
      <c r="O20" s="117"/>
      <c r="P20" s="39" t="str">
        <f t="shared" si="0"/>
        <v xml:space="preserve"> </v>
      </c>
      <c r="Q20" s="40" t="str">
        <f t="shared" si="1"/>
        <v xml:space="preserve"> </v>
      </c>
      <c r="R20" s="40" t="str">
        <f t="shared" si="2"/>
        <v xml:space="preserve"> </v>
      </c>
      <c r="S20" s="106" t="str">
        <f t="shared" si="3"/>
        <v xml:space="preserve"> </v>
      </c>
    </row>
    <row r="21" spans="1:19" ht="15" customHeight="1" x14ac:dyDescent="0.2">
      <c r="A21" s="36">
        <f>'S. Listesi'!E18</f>
        <v>15</v>
      </c>
      <c r="B21" s="37" t="str">
        <f>IF('S. Listesi'!F18=0," ",'S. Listesi'!F18)</f>
        <v xml:space="preserve"> </v>
      </c>
      <c r="C21" s="382" t="str">
        <f>IF('S. Listesi'!G18=0,"  ",'S. Listesi'!G18)</f>
        <v xml:space="preserve">  </v>
      </c>
      <c r="D21" s="382"/>
      <c r="E21" s="382"/>
      <c r="F21" s="382"/>
      <c r="G21" s="382"/>
      <c r="H21" s="382"/>
      <c r="I21" s="38" t="str">
        <f>Vize!AT21</f>
        <v xml:space="preserve"> </v>
      </c>
      <c r="J21" s="38" t="str">
        <f>Final!AT21</f>
        <v xml:space="preserve"> </v>
      </c>
      <c r="K21" s="38" t="str">
        <f>Butunleme!AT21</f>
        <v xml:space="preserve"> </v>
      </c>
      <c r="L21" s="116"/>
      <c r="M21" s="116"/>
      <c r="N21" s="116"/>
      <c r="O21" s="117"/>
      <c r="P21" s="39" t="str">
        <f t="shared" si="0"/>
        <v xml:space="preserve"> </v>
      </c>
      <c r="Q21" s="40" t="str">
        <f t="shared" si="1"/>
        <v xml:space="preserve"> </v>
      </c>
      <c r="R21" s="40" t="str">
        <f t="shared" si="2"/>
        <v xml:space="preserve"> </v>
      </c>
      <c r="S21" s="106" t="str">
        <f t="shared" si="3"/>
        <v xml:space="preserve"> </v>
      </c>
    </row>
    <row r="22" spans="1:19" ht="15" customHeight="1" x14ac:dyDescent="0.2">
      <c r="A22" s="36">
        <f>'S. Listesi'!E19</f>
        <v>16</v>
      </c>
      <c r="B22" s="37" t="str">
        <f>IF('S. Listesi'!F19=0," ",'S. Listesi'!F19)</f>
        <v xml:space="preserve"> </v>
      </c>
      <c r="C22" s="382" t="str">
        <f>IF('S. Listesi'!G19=0,"  ",'S. Listesi'!G19)</f>
        <v xml:space="preserve">  </v>
      </c>
      <c r="D22" s="382"/>
      <c r="E22" s="382"/>
      <c r="F22" s="382"/>
      <c r="G22" s="382"/>
      <c r="H22" s="382"/>
      <c r="I22" s="38" t="str">
        <f>Vize!AT22</f>
        <v xml:space="preserve"> </v>
      </c>
      <c r="J22" s="38" t="str">
        <f>Final!AT22</f>
        <v xml:space="preserve"> </v>
      </c>
      <c r="K22" s="38" t="str">
        <f>Butunleme!AT22</f>
        <v xml:space="preserve"> </v>
      </c>
      <c r="L22" s="116"/>
      <c r="M22" s="116"/>
      <c r="N22" s="116"/>
      <c r="O22" s="117"/>
      <c r="P22" s="39" t="str">
        <f t="shared" si="0"/>
        <v xml:space="preserve"> </v>
      </c>
      <c r="Q22" s="40" t="str">
        <f t="shared" si="1"/>
        <v xml:space="preserve"> </v>
      </c>
      <c r="R22" s="40" t="str">
        <f t="shared" si="2"/>
        <v xml:space="preserve"> </v>
      </c>
      <c r="S22" s="106" t="str">
        <f t="shared" si="3"/>
        <v xml:space="preserve"> </v>
      </c>
    </row>
    <row r="23" spans="1:19" ht="15" customHeight="1" x14ac:dyDescent="0.2">
      <c r="A23" s="36">
        <f>'S. Listesi'!E20</f>
        <v>17</v>
      </c>
      <c r="B23" s="37" t="str">
        <f>IF('S. Listesi'!F20=0," ",'S. Listesi'!F20)</f>
        <v xml:space="preserve"> </v>
      </c>
      <c r="C23" s="382" t="str">
        <f>IF('S. Listesi'!G20=0,"  ",'S. Listesi'!G20)</f>
        <v xml:space="preserve">  </v>
      </c>
      <c r="D23" s="382"/>
      <c r="E23" s="382"/>
      <c r="F23" s="382"/>
      <c r="G23" s="382"/>
      <c r="H23" s="382"/>
      <c r="I23" s="38" t="str">
        <f>Vize!AT23</f>
        <v xml:space="preserve"> </v>
      </c>
      <c r="J23" s="38" t="str">
        <f>Final!AT23</f>
        <v xml:space="preserve"> </v>
      </c>
      <c r="K23" s="38" t="str">
        <f>Butunleme!AT23</f>
        <v xml:space="preserve"> </v>
      </c>
      <c r="L23" s="116"/>
      <c r="M23" s="116"/>
      <c r="N23" s="116"/>
      <c r="O23" s="117"/>
      <c r="P23" s="39" t="str">
        <f t="shared" si="0"/>
        <v xml:space="preserve"> </v>
      </c>
      <c r="Q23" s="40" t="str">
        <f t="shared" si="1"/>
        <v xml:space="preserve"> </v>
      </c>
      <c r="R23" s="40" t="str">
        <f t="shared" si="2"/>
        <v xml:space="preserve"> </v>
      </c>
      <c r="S23" s="106" t="str">
        <f t="shared" si="3"/>
        <v xml:space="preserve"> </v>
      </c>
    </row>
    <row r="24" spans="1:19" ht="15" customHeight="1" x14ac:dyDescent="0.2">
      <c r="A24" s="36">
        <f>'S. Listesi'!E21</f>
        <v>18</v>
      </c>
      <c r="B24" s="37" t="str">
        <f>IF('S. Listesi'!F21=0," ",'S. Listesi'!F21)</f>
        <v xml:space="preserve"> </v>
      </c>
      <c r="C24" s="382" t="str">
        <f>IF('S. Listesi'!G21=0,"  ",'S. Listesi'!G21)</f>
        <v xml:space="preserve">  </v>
      </c>
      <c r="D24" s="382"/>
      <c r="E24" s="382"/>
      <c r="F24" s="382"/>
      <c r="G24" s="382"/>
      <c r="H24" s="382"/>
      <c r="I24" s="38" t="str">
        <f>Vize!AT24</f>
        <v xml:space="preserve"> </v>
      </c>
      <c r="J24" s="38" t="str">
        <f>Final!AT24</f>
        <v xml:space="preserve"> </v>
      </c>
      <c r="K24" s="38" t="str">
        <f>Butunleme!AT24</f>
        <v xml:space="preserve"> </v>
      </c>
      <c r="L24" s="116"/>
      <c r="M24" s="116"/>
      <c r="N24" s="116"/>
      <c r="O24" s="117"/>
      <c r="P24" s="39" t="str">
        <f t="shared" si="0"/>
        <v xml:space="preserve"> </v>
      </c>
      <c r="Q24" s="40" t="str">
        <f t="shared" si="1"/>
        <v xml:space="preserve"> </v>
      </c>
      <c r="R24" s="40" t="str">
        <f t="shared" si="2"/>
        <v xml:space="preserve"> </v>
      </c>
      <c r="S24" s="106" t="str">
        <f t="shared" si="3"/>
        <v xml:space="preserve"> </v>
      </c>
    </row>
    <row r="25" spans="1:19" ht="15" customHeight="1" x14ac:dyDescent="0.2">
      <c r="A25" s="36">
        <f>'S. Listesi'!E22</f>
        <v>19</v>
      </c>
      <c r="B25" s="37" t="str">
        <f>IF('S. Listesi'!F22=0," ",'S. Listesi'!F22)</f>
        <v xml:space="preserve"> </v>
      </c>
      <c r="C25" s="382" t="str">
        <f>IF('S. Listesi'!G22=0,"  ",'S. Listesi'!G22)</f>
        <v xml:space="preserve">  </v>
      </c>
      <c r="D25" s="382"/>
      <c r="E25" s="382"/>
      <c r="F25" s="382"/>
      <c r="G25" s="382"/>
      <c r="H25" s="382"/>
      <c r="I25" s="38" t="str">
        <f>Vize!AT25</f>
        <v xml:space="preserve"> </v>
      </c>
      <c r="J25" s="38" t="str">
        <f>Final!AT25</f>
        <v xml:space="preserve"> </v>
      </c>
      <c r="K25" s="38" t="str">
        <f>Butunleme!AT25</f>
        <v xml:space="preserve"> </v>
      </c>
      <c r="L25" s="116"/>
      <c r="M25" s="116"/>
      <c r="N25" s="116"/>
      <c r="O25" s="117"/>
      <c r="P25" s="39" t="str">
        <f t="shared" si="0"/>
        <v xml:space="preserve"> </v>
      </c>
      <c r="Q25" s="40" t="str">
        <f t="shared" si="1"/>
        <v xml:space="preserve"> </v>
      </c>
      <c r="R25" s="40" t="str">
        <f t="shared" si="2"/>
        <v xml:space="preserve"> </v>
      </c>
      <c r="S25" s="106" t="str">
        <f t="shared" si="3"/>
        <v xml:space="preserve"> </v>
      </c>
    </row>
    <row r="26" spans="1:19" ht="15" customHeight="1" x14ac:dyDescent="0.2">
      <c r="A26" s="36">
        <f>'S. Listesi'!E23</f>
        <v>20</v>
      </c>
      <c r="B26" s="37" t="str">
        <f>IF('S. Listesi'!F23=0," ",'S. Listesi'!F23)</f>
        <v xml:space="preserve"> </v>
      </c>
      <c r="C26" s="382" t="str">
        <f>IF('S. Listesi'!G23=0,"  ",'S. Listesi'!G23)</f>
        <v xml:space="preserve">  </v>
      </c>
      <c r="D26" s="382"/>
      <c r="E26" s="382"/>
      <c r="F26" s="382"/>
      <c r="G26" s="382"/>
      <c r="H26" s="382"/>
      <c r="I26" s="38" t="str">
        <f>Vize!AT26</f>
        <v xml:space="preserve"> </v>
      </c>
      <c r="J26" s="38" t="str">
        <f>Final!AT26</f>
        <v xml:space="preserve"> </v>
      </c>
      <c r="K26" s="38" t="str">
        <f>Butunleme!AT26</f>
        <v xml:space="preserve"> </v>
      </c>
      <c r="L26" s="116"/>
      <c r="M26" s="116"/>
      <c r="N26" s="116"/>
      <c r="O26" s="117"/>
      <c r="P26" s="39" t="str">
        <f t="shared" si="0"/>
        <v xml:space="preserve"> </v>
      </c>
      <c r="Q26" s="40" t="str">
        <f t="shared" si="1"/>
        <v xml:space="preserve"> </v>
      </c>
      <c r="R26" s="40" t="str">
        <f t="shared" si="2"/>
        <v xml:space="preserve"> </v>
      </c>
      <c r="S26" s="106" t="str">
        <f t="shared" si="3"/>
        <v xml:space="preserve"> </v>
      </c>
    </row>
    <row r="27" spans="1:19" ht="15" customHeight="1" x14ac:dyDescent="0.2">
      <c r="A27" s="36">
        <f>'S. Listesi'!E24</f>
        <v>21</v>
      </c>
      <c r="B27" s="37" t="str">
        <f>IF('S. Listesi'!F24=0," ",'S. Listesi'!F24)</f>
        <v xml:space="preserve"> </v>
      </c>
      <c r="C27" s="382" t="str">
        <f>IF('S. Listesi'!G24=0,"  ",'S. Listesi'!G24)</f>
        <v xml:space="preserve">  </v>
      </c>
      <c r="D27" s="382"/>
      <c r="E27" s="382"/>
      <c r="F27" s="382"/>
      <c r="G27" s="382"/>
      <c r="H27" s="382"/>
      <c r="I27" s="38" t="str">
        <f>Vize!AT27</f>
        <v xml:space="preserve"> </v>
      </c>
      <c r="J27" s="38" t="str">
        <f>Final!AT27</f>
        <v xml:space="preserve"> </v>
      </c>
      <c r="K27" s="38" t="str">
        <f>Butunleme!AT27</f>
        <v xml:space="preserve"> </v>
      </c>
      <c r="L27" s="116"/>
      <c r="M27" s="116"/>
      <c r="N27" s="116"/>
      <c r="O27" s="117"/>
      <c r="P27" s="39" t="str">
        <f t="shared" si="0"/>
        <v xml:space="preserve"> </v>
      </c>
      <c r="Q27" s="40" t="str">
        <f t="shared" si="1"/>
        <v xml:space="preserve"> </v>
      </c>
      <c r="R27" s="40" t="str">
        <f t="shared" si="2"/>
        <v xml:space="preserve"> </v>
      </c>
      <c r="S27" s="106" t="str">
        <f t="shared" si="3"/>
        <v xml:space="preserve"> </v>
      </c>
    </row>
    <row r="28" spans="1:19" ht="15" customHeight="1" x14ac:dyDescent="0.2">
      <c r="A28" s="36">
        <f>'S. Listesi'!E25</f>
        <v>22</v>
      </c>
      <c r="B28" s="37" t="str">
        <f>IF('S. Listesi'!F25=0," ",'S. Listesi'!F25)</f>
        <v xml:space="preserve"> </v>
      </c>
      <c r="C28" s="382" t="str">
        <f>IF('S. Listesi'!G25=0,"  ",'S. Listesi'!G25)</f>
        <v xml:space="preserve">  </v>
      </c>
      <c r="D28" s="382"/>
      <c r="E28" s="382"/>
      <c r="F28" s="382"/>
      <c r="G28" s="382"/>
      <c r="H28" s="382"/>
      <c r="I28" s="38" t="str">
        <f>Vize!AT28</f>
        <v xml:space="preserve"> </v>
      </c>
      <c r="J28" s="38" t="str">
        <f>Final!AT28</f>
        <v xml:space="preserve"> </v>
      </c>
      <c r="K28" s="38" t="str">
        <f>Butunleme!AT28</f>
        <v xml:space="preserve"> </v>
      </c>
      <c r="L28" s="116"/>
      <c r="M28" s="116"/>
      <c r="N28" s="116"/>
      <c r="O28" s="117"/>
      <c r="P28" s="39" t="str">
        <f t="shared" si="0"/>
        <v xml:space="preserve"> </v>
      </c>
      <c r="Q28" s="40" t="str">
        <f t="shared" si="1"/>
        <v xml:space="preserve"> </v>
      </c>
      <c r="R28" s="40" t="str">
        <f t="shared" si="2"/>
        <v xml:space="preserve"> </v>
      </c>
      <c r="S28" s="106" t="str">
        <f t="shared" si="3"/>
        <v xml:space="preserve"> </v>
      </c>
    </row>
    <row r="29" spans="1:19" ht="15" customHeight="1" x14ac:dyDescent="0.2">
      <c r="A29" s="36">
        <f>'S. Listesi'!E26</f>
        <v>23</v>
      </c>
      <c r="B29" s="37" t="str">
        <f>IF('S. Listesi'!F26=0," ",'S. Listesi'!F26)</f>
        <v xml:space="preserve"> </v>
      </c>
      <c r="C29" s="382" t="str">
        <f>IF('S. Listesi'!G26=0,"  ",'S. Listesi'!G26)</f>
        <v xml:space="preserve">  </v>
      </c>
      <c r="D29" s="382"/>
      <c r="E29" s="382"/>
      <c r="F29" s="382"/>
      <c r="G29" s="382"/>
      <c r="H29" s="382"/>
      <c r="I29" s="38" t="str">
        <f>Vize!AT29</f>
        <v xml:space="preserve"> </v>
      </c>
      <c r="J29" s="38" t="str">
        <f>Final!AT29</f>
        <v xml:space="preserve"> </v>
      </c>
      <c r="K29" s="38" t="str">
        <f>Butunleme!AT29</f>
        <v xml:space="preserve"> </v>
      </c>
      <c r="L29" s="116"/>
      <c r="M29" s="116"/>
      <c r="N29" s="116"/>
      <c r="O29" s="117"/>
      <c r="P29" s="39" t="str">
        <f t="shared" si="0"/>
        <v xml:space="preserve"> </v>
      </c>
      <c r="Q29" s="40" t="str">
        <f t="shared" si="1"/>
        <v xml:space="preserve"> </v>
      </c>
      <c r="R29" s="40" t="str">
        <f t="shared" si="2"/>
        <v xml:space="preserve"> </v>
      </c>
      <c r="S29" s="106" t="str">
        <f t="shared" si="3"/>
        <v xml:space="preserve"> </v>
      </c>
    </row>
    <row r="30" spans="1:19" ht="15" customHeight="1" x14ac:dyDescent="0.2">
      <c r="A30" s="36">
        <f>'S. Listesi'!E27</f>
        <v>24</v>
      </c>
      <c r="B30" s="37" t="str">
        <f>IF('S. Listesi'!F27=0," ",'S. Listesi'!F27)</f>
        <v xml:space="preserve"> </v>
      </c>
      <c r="C30" s="382" t="str">
        <f>IF('S. Listesi'!G27=0,"  ",'S. Listesi'!G27)</f>
        <v xml:space="preserve">  </v>
      </c>
      <c r="D30" s="382"/>
      <c r="E30" s="382"/>
      <c r="F30" s="382"/>
      <c r="G30" s="382"/>
      <c r="H30" s="382"/>
      <c r="I30" s="38" t="str">
        <f>Vize!AT30</f>
        <v xml:space="preserve"> </v>
      </c>
      <c r="J30" s="38" t="str">
        <f>Final!AT30</f>
        <v xml:space="preserve"> </v>
      </c>
      <c r="K30" s="38" t="str">
        <f>Butunleme!AT30</f>
        <v xml:space="preserve"> </v>
      </c>
      <c r="L30" s="116"/>
      <c r="M30" s="116"/>
      <c r="N30" s="116"/>
      <c r="O30" s="117"/>
      <c r="P30" s="39" t="str">
        <f t="shared" si="0"/>
        <v xml:space="preserve"> </v>
      </c>
      <c r="Q30" s="40" t="str">
        <f t="shared" si="1"/>
        <v xml:space="preserve"> </v>
      </c>
      <c r="R30" s="40" t="str">
        <f t="shared" si="2"/>
        <v xml:space="preserve"> </v>
      </c>
      <c r="S30" s="106" t="str">
        <f t="shared" si="3"/>
        <v xml:space="preserve"> </v>
      </c>
    </row>
    <row r="31" spans="1:19" ht="15" customHeight="1" x14ac:dyDescent="0.2">
      <c r="A31" s="36">
        <f>'S. Listesi'!E28</f>
        <v>25</v>
      </c>
      <c r="B31" s="37" t="str">
        <f>IF('S. Listesi'!F28=0," ",'S. Listesi'!F28)</f>
        <v xml:space="preserve"> </v>
      </c>
      <c r="C31" s="382" t="str">
        <f>IF('S. Listesi'!G28=0,"  ",'S. Listesi'!G28)</f>
        <v xml:space="preserve">  </v>
      </c>
      <c r="D31" s="382"/>
      <c r="E31" s="382"/>
      <c r="F31" s="382"/>
      <c r="G31" s="382"/>
      <c r="H31" s="382"/>
      <c r="I31" s="38" t="str">
        <f>Vize!AT31</f>
        <v xml:space="preserve"> </v>
      </c>
      <c r="J31" s="38" t="str">
        <f>Final!AT31</f>
        <v xml:space="preserve"> </v>
      </c>
      <c r="K31" s="38" t="str">
        <f>Butunleme!AT31</f>
        <v xml:space="preserve"> </v>
      </c>
      <c r="L31" s="116"/>
      <c r="M31" s="116"/>
      <c r="N31" s="116"/>
      <c r="O31" s="117"/>
      <c r="P31" s="39" t="str">
        <f t="shared" si="0"/>
        <v xml:space="preserve"> </v>
      </c>
      <c r="Q31" s="40" t="str">
        <f t="shared" si="1"/>
        <v xml:space="preserve"> </v>
      </c>
      <c r="R31" s="40" t="str">
        <f t="shared" si="2"/>
        <v xml:space="preserve"> </v>
      </c>
      <c r="S31" s="106" t="str">
        <f t="shared" si="3"/>
        <v xml:space="preserve"> </v>
      </c>
    </row>
    <row r="32" spans="1:19" ht="15" customHeight="1" x14ac:dyDescent="0.2">
      <c r="A32" s="36">
        <f>'S. Listesi'!E29</f>
        <v>26</v>
      </c>
      <c r="B32" s="37" t="str">
        <f>IF('S. Listesi'!F29=0," ",'S. Listesi'!F29)</f>
        <v xml:space="preserve"> </v>
      </c>
      <c r="C32" s="382" t="str">
        <f>IF('S. Listesi'!G29=0,"  ",'S. Listesi'!G29)</f>
        <v xml:space="preserve">  </v>
      </c>
      <c r="D32" s="382"/>
      <c r="E32" s="382"/>
      <c r="F32" s="382"/>
      <c r="G32" s="382"/>
      <c r="H32" s="382"/>
      <c r="I32" s="38" t="str">
        <f>Vize!AT32</f>
        <v xml:space="preserve"> </v>
      </c>
      <c r="J32" s="38" t="str">
        <f>Final!AT32</f>
        <v xml:space="preserve"> </v>
      </c>
      <c r="K32" s="38" t="str">
        <f>Butunleme!AT32</f>
        <v xml:space="preserve"> </v>
      </c>
      <c r="L32" s="116"/>
      <c r="M32" s="116"/>
      <c r="N32" s="116"/>
      <c r="O32" s="117"/>
      <c r="P32" s="39" t="str">
        <f t="shared" si="0"/>
        <v xml:space="preserve"> </v>
      </c>
      <c r="Q32" s="40" t="str">
        <f t="shared" si="1"/>
        <v xml:space="preserve"> </v>
      </c>
      <c r="R32" s="40" t="str">
        <f t="shared" si="2"/>
        <v xml:space="preserve"> </v>
      </c>
      <c r="S32" s="106" t="str">
        <f t="shared" si="3"/>
        <v xml:space="preserve"> </v>
      </c>
    </row>
    <row r="33" spans="1:19" ht="15" customHeight="1" x14ac:dyDescent="0.2">
      <c r="A33" s="36">
        <f>'S. Listesi'!E30</f>
        <v>27</v>
      </c>
      <c r="B33" s="37" t="str">
        <f>IF('S. Listesi'!F30=0," ",'S. Listesi'!F30)</f>
        <v xml:space="preserve"> </v>
      </c>
      <c r="C33" s="382" t="str">
        <f>IF('S. Listesi'!G30=0,"  ",'S. Listesi'!G30)</f>
        <v xml:space="preserve">  </v>
      </c>
      <c r="D33" s="382"/>
      <c r="E33" s="382"/>
      <c r="F33" s="382"/>
      <c r="G33" s="382"/>
      <c r="H33" s="382"/>
      <c r="I33" s="38" t="str">
        <f>Vize!AT33</f>
        <v xml:space="preserve"> </v>
      </c>
      <c r="J33" s="38" t="str">
        <f>Final!AT33</f>
        <v xml:space="preserve"> </v>
      </c>
      <c r="K33" s="38" t="str">
        <f>Butunleme!AT33</f>
        <v xml:space="preserve"> </v>
      </c>
      <c r="L33" s="116"/>
      <c r="M33" s="116"/>
      <c r="N33" s="116"/>
      <c r="O33" s="117"/>
      <c r="P33" s="39" t="str">
        <f t="shared" si="0"/>
        <v xml:space="preserve"> </v>
      </c>
      <c r="Q33" s="40" t="str">
        <f t="shared" si="1"/>
        <v xml:space="preserve"> </v>
      </c>
      <c r="R33" s="40" t="str">
        <f t="shared" si="2"/>
        <v xml:space="preserve"> </v>
      </c>
      <c r="S33" s="106" t="str">
        <f t="shared" si="3"/>
        <v xml:space="preserve"> </v>
      </c>
    </row>
    <row r="34" spans="1:19" ht="15" customHeight="1" x14ac:dyDescent="0.2">
      <c r="A34" s="36">
        <f>'S. Listesi'!E31</f>
        <v>28</v>
      </c>
      <c r="B34" s="37" t="str">
        <f>IF('S. Listesi'!F31=0," ",'S. Listesi'!F31)</f>
        <v xml:space="preserve"> </v>
      </c>
      <c r="C34" s="382" t="str">
        <f>IF('S. Listesi'!G31=0,"  ",'S. Listesi'!G31)</f>
        <v xml:space="preserve">  </v>
      </c>
      <c r="D34" s="382"/>
      <c r="E34" s="382"/>
      <c r="F34" s="382"/>
      <c r="G34" s="382"/>
      <c r="H34" s="382"/>
      <c r="I34" s="38" t="str">
        <f>Vize!AT34</f>
        <v xml:space="preserve"> </v>
      </c>
      <c r="J34" s="38" t="str">
        <f>Final!AT34</f>
        <v xml:space="preserve"> </v>
      </c>
      <c r="K34" s="38" t="str">
        <f>Butunleme!AT34</f>
        <v xml:space="preserve"> </v>
      </c>
      <c r="L34" s="116"/>
      <c r="M34" s="116"/>
      <c r="N34" s="116"/>
      <c r="O34" s="117"/>
      <c r="P34" s="39" t="str">
        <f t="shared" si="0"/>
        <v xml:space="preserve"> </v>
      </c>
      <c r="Q34" s="40" t="str">
        <f t="shared" si="1"/>
        <v xml:space="preserve"> </v>
      </c>
      <c r="R34" s="40" t="str">
        <f t="shared" si="2"/>
        <v xml:space="preserve"> </v>
      </c>
      <c r="S34" s="106" t="str">
        <f t="shared" si="3"/>
        <v xml:space="preserve"> </v>
      </c>
    </row>
    <row r="35" spans="1:19" ht="15" customHeight="1" x14ac:dyDescent="0.2">
      <c r="A35" s="36">
        <f>'S. Listesi'!E32</f>
        <v>29</v>
      </c>
      <c r="B35" s="37" t="str">
        <f>IF('S. Listesi'!F32=0," ",'S. Listesi'!F32)</f>
        <v xml:space="preserve"> </v>
      </c>
      <c r="C35" s="382" t="str">
        <f>IF('S. Listesi'!G32=0,"  ",'S. Listesi'!G32)</f>
        <v xml:space="preserve">  </v>
      </c>
      <c r="D35" s="382"/>
      <c r="E35" s="382"/>
      <c r="F35" s="382"/>
      <c r="G35" s="382"/>
      <c r="H35" s="382"/>
      <c r="I35" s="38" t="str">
        <f>Vize!AT35</f>
        <v xml:space="preserve"> </v>
      </c>
      <c r="J35" s="38" t="str">
        <f>Final!AT35</f>
        <v xml:space="preserve"> </v>
      </c>
      <c r="K35" s="38" t="str">
        <f>Butunleme!AT35</f>
        <v xml:space="preserve"> </v>
      </c>
      <c r="L35" s="116"/>
      <c r="M35" s="116"/>
      <c r="N35" s="116"/>
      <c r="O35" s="117"/>
      <c r="P35" s="39" t="str">
        <f t="shared" si="0"/>
        <v xml:space="preserve"> </v>
      </c>
      <c r="Q35" s="40" t="str">
        <f t="shared" si="1"/>
        <v xml:space="preserve"> </v>
      </c>
      <c r="R35" s="40" t="str">
        <f t="shared" si="2"/>
        <v xml:space="preserve"> </v>
      </c>
      <c r="S35" s="106" t="str">
        <f t="shared" si="3"/>
        <v xml:space="preserve"> </v>
      </c>
    </row>
    <row r="36" spans="1:19" ht="15" customHeight="1" x14ac:dyDescent="0.2">
      <c r="A36" s="36">
        <f>'S. Listesi'!E33</f>
        <v>30</v>
      </c>
      <c r="B36" s="37" t="str">
        <f>IF('S. Listesi'!F33=0," ",'S. Listesi'!F33)</f>
        <v xml:space="preserve"> </v>
      </c>
      <c r="C36" s="382" t="str">
        <f>IF('S. Listesi'!G33=0,"  ",'S. Listesi'!G33)</f>
        <v xml:space="preserve">  </v>
      </c>
      <c r="D36" s="382"/>
      <c r="E36" s="382"/>
      <c r="F36" s="382"/>
      <c r="G36" s="382"/>
      <c r="H36" s="382"/>
      <c r="I36" s="38" t="str">
        <f>Vize!AT36</f>
        <v xml:space="preserve"> </v>
      </c>
      <c r="J36" s="38" t="str">
        <f>Final!AT36</f>
        <v xml:space="preserve"> </v>
      </c>
      <c r="K36" s="38" t="str">
        <f>Butunleme!AT36</f>
        <v xml:space="preserve"> </v>
      </c>
      <c r="L36" s="116"/>
      <c r="M36" s="116"/>
      <c r="N36" s="116"/>
      <c r="O36" s="117"/>
      <c r="P36" s="39" t="str">
        <f t="shared" si="0"/>
        <v xml:space="preserve"> </v>
      </c>
      <c r="Q36" s="40" t="str">
        <f t="shared" si="1"/>
        <v xml:space="preserve"> </v>
      </c>
      <c r="R36" s="40" t="str">
        <f t="shared" si="2"/>
        <v xml:space="preserve"> </v>
      </c>
      <c r="S36" s="106" t="str">
        <f t="shared" si="3"/>
        <v xml:space="preserve"> </v>
      </c>
    </row>
    <row r="37" spans="1:19" ht="15" customHeight="1" x14ac:dyDescent="0.2">
      <c r="A37" s="36">
        <f>'S. Listesi'!E34</f>
        <v>31</v>
      </c>
      <c r="B37" s="37" t="str">
        <f>IF('S. Listesi'!F34=0," ",'S. Listesi'!F34)</f>
        <v xml:space="preserve"> </v>
      </c>
      <c r="C37" s="382" t="str">
        <f>IF('S. Listesi'!G34=0,"  ",'S. Listesi'!G34)</f>
        <v xml:space="preserve">  </v>
      </c>
      <c r="D37" s="382"/>
      <c r="E37" s="382"/>
      <c r="F37" s="382"/>
      <c r="G37" s="382"/>
      <c r="H37" s="382"/>
      <c r="I37" s="38" t="str">
        <f>Vize!AT37</f>
        <v xml:space="preserve"> </v>
      </c>
      <c r="J37" s="38" t="str">
        <f>Final!AT37</f>
        <v xml:space="preserve"> </v>
      </c>
      <c r="K37" s="38" t="str">
        <f>Butunleme!AT37</f>
        <v xml:space="preserve"> </v>
      </c>
      <c r="L37" s="116"/>
      <c r="M37" s="116"/>
      <c r="N37" s="116"/>
      <c r="O37" s="117"/>
      <c r="P37" s="39" t="str">
        <f t="shared" si="0"/>
        <v xml:space="preserve"> </v>
      </c>
      <c r="Q37" s="40" t="str">
        <f t="shared" si="1"/>
        <v xml:space="preserve"> </v>
      </c>
      <c r="R37" s="40" t="str">
        <f t="shared" si="2"/>
        <v xml:space="preserve"> </v>
      </c>
      <c r="S37" s="106" t="str">
        <f t="shared" si="3"/>
        <v xml:space="preserve"> </v>
      </c>
    </row>
    <row r="38" spans="1:19" ht="15" customHeight="1" x14ac:dyDescent="0.2">
      <c r="A38" s="36">
        <f>'S. Listesi'!E35</f>
        <v>32</v>
      </c>
      <c r="B38" s="37" t="str">
        <f>IF('S. Listesi'!F35=0," ",'S. Listesi'!F35)</f>
        <v xml:space="preserve"> </v>
      </c>
      <c r="C38" s="382" t="str">
        <f>IF('S. Listesi'!G35=0,"  ",'S. Listesi'!G35)</f>
        <v xml:space="preserve">  </v>
      </c>
      <c r="D38" s="382"/>
      <c r="E38" s="382"/>
      <c r="F38" s="382"/>
      <c r="G38" s="382"/>
      <c r="H38" s="382"/>
      <c r="I38" s="38" t="str">
        <f>Vize!AT38</f>
        <v xml:space="preserve"> </v>
      </c>
      <c r="J38" s="38" t="str">
        <f>Final!AT38</f>
        <v xml:space="preserve"> </v>
      </c>
      <c r="K38" s="38" t="str">
        <f>Butunleme!AT38</f>
        <v xml:space="preserve"> </v>
      </c>
      <c r="L38" s="116"/>
      <c r="M38" s="116"/>
      <c r="N38" s="116"/>
      <c r="O38" s="117"/>
      <c r="P38" s="39" t="str">
        <f t="shared" si="0"/>
        <v xml:space="preserve"> </v>
      </c>
      <c r="Q38" s="40" t="str">
        <f t="shared" si="1"/>
        <v xml:space="preserve"> </v>
      </c>
      <c r="R38" s="40" t="str">
        <f t="shared" si="2"/>
        <v xml:space="preserve"> </v>
      </c>
      <c r="S38" s="106" t="str">
        <f t="shared" si="3"/>
        <v xml:space="preserve"> </v>
      </c>
    </row>
    <row r="39" spans="1:19" ht="15" customHeight="1" x14ac:dyDescent="0.2">
      <c r="A39" s="36">
        <f>'S. Listesi'!E36</f>
        <v>33</v>
      </c>
      <c r="B39" s="37" t="str">
        <f>IF('S. Listesi'!F36=0," ",'S. Listesi'!F36)</f>
        <v xml:space="preserve"> </v>
      </c>
      <c r="C39" s="382" t="str">
        <f>IF('S. Listesi'!G36=0,"  ",'S. Listesi'!G36)</f>
        <v xml:space="preserve">  </v>
      </c>
      <c r="D39" s="382"/>
      <c r="E39" s="382"/>
      <c r="F39" s="382"/>
      <c r="G39" s="382"/>
      <c r="H39" s="382"/>
      <c r="I39" s="38" t="str">
        <f>Vize!AT39</f>
        <v xml:space="preserve"> </v>
      </c>
      <c r="J39" s="38" t="str">
        <f>Final!AT39</f>
        <v xml:space="preserve"> </v>
      </c>
      <c r="K39" s="38" t="str">
        <f>Butunleme!AT39</f>
        <v xml:space="preserve"> </v>
      </c>
      <c r="L39" s="116"/>
      <c r="M39" s="116"/>
      <c r="N39" s="116"/>
      <c r="O39" s="117"/>
      <c r="P39" s="39" t="str">
        <f t="shared" si="0"/>
        <v xml:space="preserve"> </v>
      </c>
      <c r="Q39" s="40" t="str">
        <f t="shared" si="1"/>
        <v xml:space="preserve"> </v>
      </c>
      <c r="R39" s="40" t="str">
        <f t="shared" si="2"/>
        <v xml:space="preserve"> </v>
      </c>
      <c r="S39" s="106" t="str">
        <f t="shared" si="3"/>
        <v xml:space="preserve"> </v>
      </c>
    </row>
    <row r="40" spans="1:19" ht="15" customHeight="1" x14ac:dyDescent="0.2">
      <c r="A40" s="36">
        <f>'S. Listesi'!E37</f>
        <v>34</v>
      </c>
      <c r="B40" s="37" t="str">
        <f>IF('S. Listesi'!F37=0," ",'S. Listesi'!F37)</f>
        <v xml:space="preserve"> </v>
      </c>
      <c r="C40" s="382" t="str">
        <f>IF('S. Listesi'!G37=0,"  ",'S. Listesi'!G37)</f>
        <v xml:space="preserve">  </v>
      </c>
      <c r="D40" s="382"/>
      <c r="E40" s="382"/>
      <c r="F40" s="382"/>
      <c r="G40" s="382"/>
      <c r="H40" s="382"/>
      <c r="I40" s="38" t="str">
        <f>Vize!AT40</f>
        <v xml:space="preserve"> </v>
      </c>
      <c r="J40" s="38" t="str">
        <f>Final!AT40</f>
        <v xml:space="preserve"> </v>
      </c>
      <c r="K40" s="38" t="str">
        <f>Butunleme!AT40</f>
        <v xml:space="preserve"> </v>
      </c>
      <c r="L40" s="116"/>
      <c r="M40" s="116"/>
      <c r="N40" s="116"/>
      <c r="O40" s="117"/>
      <c r="P40" s="39" t="str">
        <f t="shared" si="0"/>
        <v xml:space="preserve"> </v>
      </c>
      <c r="Q40" s="40" t="str">
        <f t="shared" si="1"/>
        <v xml:space="preserve"> </v>
      </c>
      <c r="R40" s="40" t="str">
        <f t="shared" si="2"/>
        <v xml:space="preserve"> </v>
      </c>
      <c r="S40" s="106" t="str">
        <f t="shared" si="3"/>
        <v xml:space="preserve"> </v>
      </c>
    </row>
    <row r="41" spans="1:19" ht="15" customHeight="1" x14ac:dyDescent="0.2">
      <c r="A41" s="36">
        <f>'S. Listesi'!E38</f>
        <v>35</v>
      </c>
      <c r="B41" s="37" t="str">
        <f>IF('S. Listesi'!F38=0," ",'S. Listesi'!F38)</f>
        <v xml:space="preserve"> </v>
      </c>
      <c r="C41" s="382" t="str">
        <f>IF('S. Listesi'!G38=0,"  ",'S. Listesi'!G38)</f>
        <v xml:space="preserve">  </v>
      </c>
      <c r="D41" s="382"/>
      <c r="E41" s="382"/>
      <c r="F41" s="382"/>
      <c r="G41" s="382"/>
      <c r="H41" s="382"/>
      <c r="I41" s="38" t="str">
        <f>Vize!AT41</f>
        <v xml:space="preserve"> </v>
      </c>
      <c r="J41" s="38" t="str">
        <f>Final!AT41</f>
        <v xml:space="preserve"> </v>
      </c>
      <c r="K41" s="38" t="str">
        <f>Butunleme!AT41</f>
        <v xml:space="preserve"> </v>
      </c>
      <c r="L41" s="116"/>
      <c r="M41" s="116"/>
      <c r="N41" s="116"/>
      <c r="O41" s="117"/>
      <c r="P41" s="39" t="str">
        <f t="shared" si="0"/>
        <v xml:space="preserve"> </v>
      </c>
      <c r="Q41" s="40" t="str">
        <f t="shared" si="1"/>
        <v xml:space="preserve"> </v>
      </c>
      <c r="R41" s="40" t="str">
        <f t="shared" si="2"/>
        <v xml:space="preserve"> </v>
      </c>
      <c r="S41" s="106" t="str">
        <f t="shared" si="3"/>
        <v xml:space="preserve"> </v>
      </c>
    </row>
    <row r="42" spans="1:19" ht="15" customHeight="1" x14ac:dyDescent="0.2">
      <c r="A42" s="36">
        <f>'S. Listesi'!E39</f>
        <v>36</v>
      </c>
      <c r="B42" s="37" t="str">
        <f>IF('S. Listesi'!F39=0," ",'S. Listesi'!F39)</f>
        <v xml:space="preserve"> </v>
      </c>
      <c r="C42" s="382" t="str">
        <f>IF('S. Listesi'!G39=0,"  ",'S. Listesi'!G39)</f>
        <v xml:space="preserve">  </v>
      </c>
      <c r="D42" s="382"/>
      <c r="E42" s="382"/>
      <c r="F42" s="382"/>
      <c r="G42" s="382"/>
      <c r="H42" s="382"/>
      <c r="I42" s="38" t="str">
        <f>Vize!AT42</f>
        <v xml:space="preserve"> </v>
      </c>
      <c r="J42" s="38" t="str">
        <f>Final!AT42</f>
        <v xml:space="preserve"> </v>
      </c>
      <c r="K42" s="38" t="str">
        <f>Butunleme!AT42</f>
        <v xml:space="preserve"> </v>
      </c>
      <c r="L42" s="116"/>
      <c r="M42" s="116"/>
      <c r="N42" s="116"/>
      <c r="O42" s="117"/>
      <c r="P42" s="39" t="str">
        <f t="shared" si="0"/>
        <v xml:space="preserve"> </v>
      </c>
      <c r="Q42" s="40" t="str">
        <f t="shared" si="1"/>
        <v xml:space="preserve"> </v>
      </c>
      <c r="R42" s="40" t="str">
        <f t="shared" si="2"/>
        <v xml:space="preserve"> </v>
      </c>
      <c r="S42" s="106" t="str">
        <f t="shared" si="3"/>
        <v xml:space="preserve"> </v>
      </c>
    </row>
    <row r="43" spans="1:19" ht="15" customHeight="1" x14ac:dyDescent="0.2">
      <c r="A43" s="36">
        <f>'S. Listesi'!E40</f>
        <v>37</v>
      </c>
      <c r="B43" s="37" t="str">
        <f>IF('S. Listesi'!F40=0," ",'S. Listesi'!F40)</f>
        <v xml:space="preserve"> </v>
      </c>
      <c r="C43" s="382" t="str">
        <f>IF('S. Listesi'!G40=0,"  ",'S. Listesi'!G40)</f>
        <v xml:space="preserve">  </v>
      </c>
      <c r="D43" s="382"/>
      <c r="E43" s="382"/>
      <c r="F43" s="382"/>
      <c r="G43" s="382"/>
      <c r="H43" s="382"/>
      <c r="I43" s="38" t="str">
        <f>Vize!AT43</f>
        <v xml:space="preserve"> </v>
      </c>
      <c r="J43" s="38" t="str">
        <f>Final!AT43</f>
        <v xml:space="preserve"> </v>
      </c>
      <c r="K43" s="38" t="str">
        <f>Butunleme!AT43</f>
        <v xml:space="preserve"> </v>
      </c>
      <c r="L43" s="116"/>
      <c r="M43" s="116"/>
      <c r="N43" s="116"/>
      <c r="O43" s="117"/>
      <c r="P43" s="39" t="str">
        <f t="shared" si="0"/>
        <v xml:space="preserve"> </v>
      </c>
      <c r="Q43" s="40" t="str">
        <f t="shared" si="1"/>
        <v xml:space="preserve"> </v>
      </c>
      <c r="R43" s="40" t="str">
        <f t="shared" si="2"/>
        <v xml:space="preserve"> </v>
      </c>
      <c r="S43" s="106" t="str">
        <f t="shared" si="3"/>
        <v xml:space="preserve"> </v>
      </c>
    </row>
    <row r="44" spans="1:19" ht="15" customHeight="1" x14ac:dyDescent="0.2">
      <c r="A44" s="36">
        <f>'S. Listesi'!E41</f>
        <v>38</v>
      </c>
      <c r="B44" s="37" t="str">
        <f>IF('S. Listesi'!F41=0," ",'S. Listesi'!F41)</f>
        <v xml:space="preserve"> </v>
      </c>
      <c r="C44" s="382" t="str">
        <f>IF('S. Listesi'!G41=0,"  ",'S. Listesi'!G41)</f>
        <v xml:space="preserve">  </v>
      </c>
      <c r="D44" s="382"/>
      <c r="E44" s="382"/>
      <c r="F44" s="382"/>
      <c r="G44" s="382"/>
      <c r="H44" s="382"/>
      <c r="I44" s="38" t="str">
        <f>Vize!AT44</f>
        <v xml:space="preserve"> </v>
      </c>
      <c r="J44" s="38" t="str">
        <f>Final!AT44</f>
        <v xml:space="preserve"> </v>
      </c>
      <c r="K44" s="38" t="str">
        <f>Butunleme!AT44</f>
        <v xml:space="preserve"> </v>
      </c>
      <c r="L44" s="116"/>
      <c r="M44" s="116"/>
      <c r="N44" s="116"/>
      <c r="O44" s="117"/>
      <c r="P44" s="39" t="str">
        <f t="shared" si="0"/>
        <v xml:space="preserve"> </v>
      </c>
      <c r="Q44" s="40" t="str">
        <f t="shared" si="1"/>
        <v xml:space="preserve"> </v>
      </c>
      <c r="R44" s="40" t="str">
        <f t="shared" si="2"/>
        <v xml:space="preserve"> </v>
      </c>
      <c r="S44" s="106" t="str">
        <f t="shared" si="3"/>
        <v xml:space="preserve"> </v>
      </c>
    </row>
    <row r="45" spans="1:19" ht="15" customHeight="1" x14ac:dyDescent="0.2">
      <c r="A45" s="36">
        <f>'S. Listesi'!E42</f>
        <v>39</v>
      </c>
      <c r="B45" s="37" t="str">
        <f>IF('S. Listesi'!F42=0," ",'S. Listesi'!F42)</f>
        <v xml:space="preserve"> </v>
      </c>
      <c r="C45" s="382" t="str">
        <f>IF('S. Listesi'!G42=0,"  ",'S. Listesi'!G42)</f>
        <v xml:space="preserve">  </v>
      </c>
      <c r="D45" s="382"/>
      <c r="E45" s="382"/>
      <c r="F45" s="382"/>
      <c r="G45" s="382"/>
      <c r="H45" s="382"/>
      <c r="I45" s="38" t="str">
        <f>Vize!AT45</f>
        <v xml:space="preserve"> </v>
      </c>
      <c r="J45" s="38" t="str">
        <f>Final!AT45</f>
        <v xml:space="preserve"> </v>
      </c>
      <c r="K45" s="38" t="str">
        <f>Butunleme!AT45</f>
        <v xml:space="preserve"> </v>
      </c>
      <c r="L45" s="116"/>
      <c r="M45" s="116"/>
      <c r="N45" s="116"/>
      <c r="O45" s="117"/>
      <c r="P45" s="39" t="str">
        <f t="shared" si="0"/>
        <v xml:space="preserve"> </v>
      </c>
      <c r="Q45" s="40" t="str">
        <f t="shared" si="1"/>
        <v xml:space="preserve"> </v>
      </c>
      <c r="R45" s="40" t="str">
        <f t="shared" si="2"/>
        <v xml:space="preserve"> </v>
      </c>
      <c r="S45" s="106" t="str">
        <f t="shared" si="3"/>
        <v xml:space="preserve"> </v>
      </c>
    </row>
    <row r="46" spans="1:19" ht="15" customHeight="1" x14ac:dyDescent="0.2">
      <c r="A46" s="36">
        <f>'S. Listesi'!E43</f>
        <v>40</v>
      </c>
      <c r="B46" s="37" t="str">
        <f>IF('S. Listesi'!F43=0," ",'S. Listesi'!F43)</f>
        <v xml:space="preserve"> </v>
      </c>
      <c r="C46" s="382" t="str">
        <f>IF('S. Listesi'!G43=0,"  ",'S. Listesi'!G43)</f>
        <v xml:space="preserve">  </v>
      </c>
      <c r="D46" s="382"/>
      <c r="E46" s="382"/>
      <c r="F46" s="382"/>
      <c r="G46" s="382"/>
      <c r="H46" s="382"/>
      <c r="I46" s="38" t="str">
        <f>Vize!AT46</f>
        <v xml:space="preserve"> </v>
      </c>
      <c r="J46" s="38" t="str">
        <f>Final!AT46</f>
        <v xml:space="preserve"> </v>
      </c>
      <c r="K46" s="38" t="str">
        <f>Butunleme!AT46</f>
        <v xml:space="preserve"> </v>
      </c>
      <c r="L46" s="116"/>
      <c r="M46" s="116"/>
      <c r="N46" s="116"/>
      <c r="O46" s="117"/>
      <c r="P46" s="39" t="str">
        <f t="shared" si="0"/>
        <v xml:space="preserve"> </v>
      </c>
      <c r="Q46" s="40" t="str">
        <f t="shared" si="1"/>
        <v xml:space="preserve"> </v>
      </c>
      <c r="R46" s="40" t="str">
        <f t="shared" si="2"/>
        <v xml:space="preserve"> </v>
      </c>
      <c r="S46" s="106" t="str">
        <f t="shared" si="3"/>
        <v xml:space="preserve"> </v>
      </c>
    </row>
    <row r="47" spans="1:19" ht="15" customHeight="1" x14ac:dyDescent="0.2">
      <c r="A47" s="36">
        <f>'S. Listesi'!E44</f>
        <v>41</v>
      </c>
      <c r="B47" s="37" t="str">
        <f>IF('S. Listesi'!F44=0," ",'S. Listesi'!F44)</f>
        <v xml:space="preserve"> </v>
      </c>
      <c r="C47" s="382" t="str">
        <f>IF('S. Listesi'!G44=0,"  ",'S. Listesi'!G44)</f>
        <v xml:space="preserve">  </v>
      </c>
      <c r="D47" s="382"/>
      <c r="E47" s="382"/>
      <c r="F47" s="382"/>
      <c r="G47" s="382"/>
      <c r="H47" s="382"/>
      <c r="I47" s="38" t="str">
        <f>Vize!AT47</f>
        <v xml:space="preserve"> </v>
      </c>
      <c r="J47" s="38" t="str">
        <f>Final!AT47</f>
        <v xml:space="preserve"> </v>
      </c>
      <c r="K47" s="38" t="str">
        <f>Butunleme!AT47</f>
        <v xml:space="preserve"> </v>
      </c>
      <c r="L47" s="116"/>
      <c r="M47" s="116"/>
      <c r="N47" s="116"/>
      <c r="O47" s="117"/>
      <c r="P47" s="39" t="str">
        <f t="shared" si="0"/>
        <v xml:space="preserve"> </v>
      </c>
      <c r="Q47" s="40" t="str">
        <f t="shared" si="1"/>
        <v xml:space="preserve"> </v>
      </c>
      <c r="R47" s="40" t="str">
        <f t="shared" si="2"/>
        <v xml:space="preserve"> </v>
      </c>
      <c r="S47" s="106" t="str">
        <f t="shared" si="3"/>
        <v xml:space="preserve"> </v>
      </c>
    </row>
    <row r="48" spans="1:19" ht="15" customHeight="1" x14ac:dyDescent="0.2">
      <c r="A48" s="36">
        <f>'S. Listesi'!E45</f>
        <v>42</v>
      </c>
      <c r="B48" s="37" t="str">
        <f>IF('S. Listesi'!F45=0," ",'S. Listesi'!F45)</f>
        <v xml:space="preserve"> </v>
      </c>
      <c r="C48" s="382" t="str">
        <f>IF('S. Listesi'!G45=0,"  ",'S. Listesi'!G45)</f>
        <v xml:space="preserve">  </v>
      </c>
      <c r="D48" s="382"/>
      <c r="E48" s="382"/>
      <c r="F48" s="382"/>
      <c r="G48" s="382"/>
      <c r="H48" s="382"/>
      <c r="I48" s="38" t="str">
        <f>Vize!AT48</f>
        <v xml:space="preserve"> </v>
      </c>
      <c r="J48" s="38" t="str">
        <f>Final!AT48</f>
        <v xml:space="preserve"> </v>
      </c>
      <c r="K48" s="38" t="str">
        <f>Butunleme!AT48</f>
        <v xml:space="preserve"> </v>
      </c>
      <c r="L48" s="116"/>
      <c r="M48" s="116"/>
      <c r="N48" s="116"/>
      <c r="O48" s="117"/>
      <c r="P48" s="39" t="str">
        <f t="shared" si="0"/>
        <v xml:space="preserve"> </v>
      </c>
      <c r="Q48" s="40" t="str">
        <f t="shared" si="1"/>
        <v xml:space="preserve"> </v>
      </c>
      <c r="R48" s="40" t="str">
        <f t="shared" si="2"/>
        <v xml:space="preserve"> </v>
      </c>
      <c r="S48" s="106" t="str">
        <f t="shared" si="3"/>
        <v xml:space="preserve"> </v>
      </c>
    </row>
    <row r="49" spans="1:19" ht="15" customHeight="1" x14ac:dyDescent="0.2">
      <c r="A49" s="36">
        <f>'S. Listesi'!E46</f>
        <v>43</v>
      </c>
      <c r="B49" s="37" t="str">
        <f>IF('S. Listesi'!F46=0," ",'S. Listesi'!F46)</f>
        <v xml:space="preserve"> </v>
      </c>
      <c r="C49" s="382" t="str">
        <f>IF('S. Listesi'!G46=0,"  ",'S. Listesi'!G46)</f>
        <v xml:space="preserve">  </v>
      </c>
      <c r="D49" s="382"/>
      <c r="E49" s="382"/>
      <c r="F49" s="382"/>
      <c r="G49" s="382"/>
      <c r="H49" s="382"/>
      <c r="I49" s="38" t="str">
        <f>Vize!AT49</f>
        <v xml:space="preserve"> </v>
      </c>
      <c r="J49" s="38" t="str">
        <f>Final!AT49</f>
        <v xml:space="preserve"> </v>
      </c>
      <c r="K49" s="38" t="str">
        <f>Butunleme!AT49</f>
        <v xml:space="preserve"> </v>
      </c>
      <c r="L49" s="116"/>
      <c r="M49" s="116"/>
      <c r="N49" s="116"/>
      <c r="O49" s="117"/>
      <c r="P49" s="39" t="str">
        <f t="shared" si="0"/>
        <v xml:space="preserve"> </v>
      </c>
      <c r="Q49" s="40" t="str">
        <f t="shared" si="1"/>
        <v xml:space="preserve"> </v>
      </c>
      <c r="R49" s="40" t="str">
        <f t="shared" si="2"/>
        <v xml:space="preserve"> </v>
      </c>
      <c r="S49" s="106" t="str">
        <f t="shared" si="3"/>
        <v xml:space="preserve"> </v>
      </c>
    </row>
    <row r="50" spans="1:19" ht="15" customHeight="1" x14ac:dyDescent="0.2">
      <c r="A50" s="36">
        <f>'S. Listesi'!E47</f>
        <v>44</v>
      </c>
      <c r="B50" s="37" t="str">
        <f>IF('S. Listesi'!F47=0," ",'S. Listesi'!F47)</f>
        <v xml:space="preserve"> </v>
      </c>
      <c r="C50" s="382" t="str">
        <f>IF('S. Listesi'!G47=0,"  ",'S. Listesi'!G47)</f>
        <v xml:space="preserve">  </v>
      </c>
      <c r="D50" s="382"/>
      <c r="E50" s="382"/>
      <c r="F50" s="382"/>
      <c r="G50" s="382"/>
      <c r="H50" s="382"/>
      <c r="I50" s="38" t="str">
        <f>Vize!AT50</f>
        <v xml:space="preserve"> </v>
      </c>
      <c r="J50" s="38" t="str">
        <f>Final!AT50</f>
        <v xml:space="preserve"> </v>
      </c>
      <c r="K50" s="38" t="str">
        <f>Butunleme!AT50</f>
        <v xml:space="preserve"> </v>
      </c>
      <c r="L50" s="116"/>
      <c r="M50" s="116"/>
      <c r="N50" s="116"/>
      <c r="O50" s="117"/>
      <c r="P50" s="39" t="str">
        <f t="shared" si="0"/>
        <v xml:space="preserve"> </v>
      </c>
      <c r="Q50" s="40" t="str">
        <f t="shared" si="1"/>
        <v xml:space="preserve"> </v>
      </c>
      <c r="R50" s="40" t="str">
        <f t="shared" si="2"/>
        <v xml:space="preserve"> </v>
      </c>
      <c r="S50" s="106" t="str">
        <f t="shared" si="3"/>
        <v xml:space="preserve"> </v>
      </c>
    </row>
    <row r="51" spans="1:19" ht="15" customHeight="1" x14ac:dyDescent="0.2">
      <c r="A51" s="36">
        <f>'S. Listesi'!E48</f>
        <v>45</v>
      </c>
      <c r="B51" s="37" t="str">
        <f>IF('S. Listesi'!F48=0," ",'S. Listesi'!F48)</f>
        <v xml:space="preserve"> </v>
      </c>
      <c r="C51" s="382" t="str">
        <f>IF('S. Listesi'!G48=0,"  ",'S. Listesi'!G48)</f>
        <v xml:space="preserve">  </v>
      </c>
      <c r="D51" s="382"/>
      <c r="E51" s="382"/>
      <c r="F51" s="382"/>
      <c r="G51" s="382"/>
      <c r="H51" s="382"/>
      <c r="I51" s="38" t="str">
        <f>Vize!AT51</f>
        <v xml:space="preserve"> </v>
      </c>
      <c r="J51" s="38" t="str">
        <f>Final!AT51</f>
        <v xml:space="preserve"> </v>
      </c>
      <c r="K51" s="38" t="str">
        <f>Butunleme!AT51</f>
        <v xml:space="preserve"> </v>
      </c>
      <c r="L51" s="116"/>
      <c r="M51" s="116"/>
      <c r="N51" s="116"/>
      <c r="O51" s="117"/>
      <c r="P51" s="39" t="str">
        <f t="shared" si="0"/>
        <v xml:space="preserve"> </v>
      </c>
      <c r="Q51" s="40" t="str">
        <f t="shared" si="1"/>
        <v xml:space="preserve"> </v>
      </c>
      <c r="R51" s="40" t="str">
        <f t="shared" si="2"/>
        <v xml:space="preserve"> </v>
      </c>
      <c r="S51" s="106" t="str">
        <f t="shared" si="3"/>
        <v xml:space="preserve"> </v>
      </c>
    </row>
    <row r="52" spans="1:19" ht="15" customHeight="1" x14ac:dyDescent="0.2">
      <c r="A52" s="36">
        <f>'S. Listesi'!E49</f>
        <v>46</v>
      </c>
      <c r="B52" s="37" t="str">
        <f>IF('S. Listesi'!F49=0," ",'S. Listesi'!F49)</f>
        <v xml:space="preserve"> </v>
      </c>
      <c r="C52" s="382" t="str">
        <f>IF('S. Listesi'!G49=0,"  ",'S. Listesi'!G49)</f>
        <v xml:space="preserve">  </v>
      </c>
      <c r="D52" s="382"/>
      <c r="E52" s="382"/>
      <c r="F52" s="382"/>
      <c r="G52" s="382"/>
      <c r="H52" s="382"/>
      <c r="I52" s="38" t="str">
        <f>Vize!AT52</f>
        <v xml:space="preserve"> </v>
      </c>
      <c r="J52" s="38" t="str">
        <f>Final!AT52</f>
        <v xml:space="preserve"> </v>
      </c>
      <c r="K52" s="38" t="str">
        <f>Butunleme!AT52</f>
        <v xml:space="preserve"> </v>
      </c>
      <c r="L52" s="116"/>
      <c r="M52" s="116"/>
      <c r="N52" s="116"/>
      <c r="O52" s="117"/>
      <c r="P52" s="39" t="str">
        <f t="shared" si="0"/>
        <v xml:space="preserve"> </v>
      </c>
      <c r="Q52" s="40" t="str">
        <f t="shared" si="1"/>
        <v xml:space="preserve"> </v>
      </c>
      <c r="R52" s="40" t="str">
        <f t="shared" si="2"/>
        <v xml:space="preserve"> </v>
      </c>
      <c r="S52" s="106" t="str">
        <f t="shared" si="3"/>
        <v xml:space="preserve"> </v>
      </c>
    </row>
    <row r="53" spans="1:19" ht="15" customHeight="1" x14ac:dyDescent="0.2">
      <c r="A53" s="36">
        <f>'S. Listesi'!E50</f>
        <v>47</v>
      </c>
      <c r="B53" s="37" t="str">
        <f>IF('S. Listesi'!F50=0," ",'S. Listesi'!F50)</f>
        <v xml:space="preserve"> </v>
      </c>
      <c r="C53" s="382" t="str">
        <f>IF('S. Listesi'!G50=0,"  ",'S. Listesi'!G50)</f>
        <v xml:space="preserve">  </v>
      </c>
      <c r="D53" s="382"/>
      <c r="E53" s="382"/>
      <c r="F53" s="382"/>
      <c r="G53" s="382"/>
      <c r="H53" s="382"/>
      <c r="I53" s="38" t="str">
        <f>Vize!AT53</f>
        <v xml:space="preserve"> </v>
      </c>
      <c r="J53" s="38" t="str">
        <f>Final!AT53</f>
        <v xml:space="preserve"> </v>
      </c>
      <c r="K53" s="38" t="str">
        <f>Butunleme!AT53</f>
        <v xml:space="preserve"> </v>
      </c>
      <c r="L53" s="116"/>
      <c r="M53" s="116"/>
      <c r="N53" s="116"/>
      <c r="O53" s="117"/>
      <c r="P53" s="39" t="str">
        <f t="shared" si="0"/>
        <v xml:space="preserve"> </v>
      </c>
      <c r="Q53" s="40" t="str">
        <f t="shared" si="1"/>
        <v xml:space="preserve"> </v>
      </c>
      <c r="R53" s="40" t="str">
        <f t="shared" si="2"/>
        <v xml:space="preserve"> </v>
      </c>
      <c r="S53" s="106" t="str">
        <f t="shared" si="3"/>
        <v xml:space="preserve"> </v>
      </c>
    </row>
    <row r="54" spans="1:19" ht="15" customHeight="1" x14ac:dyDescent="0.2">
      <c r="A54" s="36">
        <f>'S. Listesi'!E51</f>
        <v>48</v>
      </c>
      <c r="B54" s="37" t="str">
        <f>IF('S. Listesi'!F51=0," ",'S. Listesi'!F51)</f>
        <v xml:space="preserve"> </v>
      </c>
      <c r="C54" s="382" t="str">
        <f>IF('S. Listesi'!G51=0,"  ",'S. Listesi'!G51)</f>
        <v xml:space="preserve">  </v>
      </c>
      <c r="D54" s="382"/>
      <c r="E54" s="382"/>
      <c r="F54" s="382"/>
      <c r="G54" s="382"/>
      <c r="H54" s="382"/>
      <c r="I54" s="38" t="str">
        <f>Vize!AT54</f>
        <v xml:space="preserve"> </v>
      </c>
      <c r="J54" s="38" t="str">
        <f>Final!AT54</f>
        <v xml:space="preserve"> </v>
      </c>
      <c r="K54" s="38" t="str">
        <f>Butunleme!AT54</f>
        <v xml:space="preserve"> </v>
      </c>
      <c r="L54" s="116"/>
      <c r="M54" s="116"/>
      <c r="N54" s="116"/>
      <c r="O54" s="117"/>
      <c r="P54" s="39" t="str">
        <f t="shared" si="0"/>
        <v xml:space="preserve"> </v>
      </c>
      <c r="Q54" s="40" t="str">
        <f t="shared" si="1"/>
        <v xml:space="preserve"> </v>
      </c>
      <c r="R54" s="40" t="str">
        <f t="shared" si="2"/>
        <v xml:space="preserve"> </v>
      </c>
      <c r="S54" s="106" t="str">
        <f t="shared" si="3"/>
        <v xml:space="preserve"> </v>
      </c>
    </row>
    <row r="55" spans="1:19" ht="15" customHeight="1" x14ac:dyDescent="0.2">
      <c r="A55" s="36">
        <f>'S. Listesi'!E52</f>
        <v>49</v>
      </c>
      <c r="B55" s="37" t="str">
        <f>IF('S. Listesi'!F52=0," ",'S. Listesi'!F52)</f>
        <v xml:space="preserve"> </v>
      </c>
      <c r="C55" s="382" t="str">
        <f>IF('S. Listesi'!G52=0,"  ",'S. Listesi'!G52)</f>
        <v xml:space="preserve">  </v>
      </c>
      <c r="D55" s="382"/>
      <c r="E55" s="382"/>
      <c r="F55" s="382"/>
      <c r="G55" s="382"/>
      <c r="H55" s="382"/>
      <c r="I55" s="38" t="str">
        <f>Vize!AT55</f>
        <v xml:space="preserve"> </v>
      </c>
      <c r="J55" s="38" t="str">
        <f>Final!AT55</f>
        <v xml:space="preserve"> </v>
      </c>
      <c r="K55" s="38" t="str">
        <f>Butunleme!AT55</f>
        <v xml:space="preserve"> </v>
      </c>
      <c r="L55" s="116"/>
      <c r="M55" s="116"/>
      <c r="N55" s="116"/>
      <c r="O55" s="117"/>
      <c r="P55" s="39" t="str">
        <f t="shared" si="0"/>
        <v xml:space="preserve"> </v>
      </c>
      <c r="Q55" s="40" t="str">
        <f t="shared" si="1"/>
        <v xml:space="preserve"> </v>
      </c>
      <c r="R55" s="40" t="str">
        <f t="shared" si="2"/>
        <v xml:space="preserve"> </v>
      </c>
      <c r="S55" s="106" t="str">
        <f t="shared" si="3"/>
        <v xml:space="preserve"> </v>
      </c>
    </row>
    <row r="56" spans="1:19" ht="15" customHeight="1" x14ac:dyDescent="0.2">
      <c r="A56" s="36">
        <f>'S. Listesi'!E53</f>
        <v>50</v>
      </c>
      <c r="B56" s="37" t="str">
        <f>IF('S. Listesi'!F53=0," ",'S. Listesi'!F53)</f>
        <v xml:space="preserve"> </v>
      </c>
      <c r="C56" s="382" t="str">
        <f>IF('S. Listesi'!G53=0,"  ",'S. Listesi'!G53)</f>
        <v xml:space="preserve">  </v>
      </c>
      <c r="D56" s="382"/>
      <c r="E56" s="382"/>
      <c r="F56" s="382"/>
      <c r="G56" s="382"/>
      <c r="H56" s="382"/>
      <c r="I56" s="38" t="str">
        <f>Vize!AT56</f>
        <v xml:space="preserve"> </v>
      </c>
      <c r="J56" s="38" t="str">
        <f>Final!AT56</f>
        <v xml:space="preserve"> </v>
      </c>
      <c r="K56" s="38" t="str">
        <f>Butunleme!AT56</f>
        <v xml:space="preserve"> </v>
      </c>
      <c r="L56" s="116"/>
      <c r="M56" s="116"/>
      <c r="N56" s="116"/>
      <c r="O56" s="117"/>
      <c r="P56" s="39" t="str">
        <f t="shared" si="0"/>
        <v xml:space="preserve"> </v>
      </c>
      <c r="Q56" s="40" t="str">
        <f t="shared" si="1"/>
        <v xml:space="preserve"> </v>
      </c>
      <c r="R56" s="40" t="str">
        <f t="shared" si="2"/>
        <v xml:space="preserve"> </v>
      </c>
      <c r="S56" s="106" t="str">
        <f t="shared" si="3"/>
        <v xml:space="preserve"> </v>
      </c>
    </row>
    <row r="57" spans="1:19" ht="15" customHeight="1" x14ac:dyDescent="0.2">
      <c r="A57" s="36">
        <f>'S. Listesi'!E54</f>
        <v>51</v>
      </c>
      <c r="B57" s="37" t="str">
        <f>IF('S. Listesi'!F54=0," ",'S. Listesi'!F54)</f>
        <v xml:space="preserve"> </v>
      </c>
      <c r="C57" s="382" t="str">
        <f>IF('S. Listesi'!G54=0,"  ",'S. Listesi'!G54)</f>
        <v xml:space="preserve">  </v>
      </c>
      <c r="D57" s="382"/>
      <c r="E57" s="382"/>
      <c r="F57" s="382"/>
      <c r="G57" s="382"/>
      <c r="H57" s="382"/>
      <c r="I57" s="38" t="str">
        <f>Vize!AT57</f>
        <v xml:space="preserve"> </v>
      </c>
      <c r="J57" s="38" t="str">
        <f>Final!AT57</f>
        <v xml:space="preserve"> </v>
      </c>
      <c r="K57" s="38" t="str">
        <f>Butunleme!AT57</f>
        <v xml:space="preserve"> </v>
      </c>
      <c r="L57" s="116"/>
      <c r="M57" s="116"/>
      <c r="N57" s="116"/>
      <c r="O57" s="117"/>
      <c r="P57" s="39" t="str">
        <f t="shared" si="0"/>
        <v xml:space="preserve"> </v>
      </c>
      <c r="Q57" s="40" t="str">
        <f t="shared" si="1"/>
        <v xml:space="preserve"> </v>
      </c>
      <c r="R57" s="40" t="str">
        <f t="shared" si="2"/>
        <v xml:space="preserve"> </v>
      </c>
      <c r="S57" s="106" t="str">
        <f t="shared" si="3"/>
        <v xml:space="preserve"> </v>
      </c>
    </row>
    <row r="58" spans="1:19" ht="15" customHeight="1" x14ac:dyDescent="0.2">
      <c r="A58" s="36">
        <f>'S. Listesi'!E55</f>
        <v>52</v>
      </c>
      <c r="B58" s="37" t="str">
        <f>IF('S. Listesi'!F55=0," ",'S. Listesi'!F55)</f>
        <v xml:space="preserve"> </v>
      </c>
      <c r="C58" s="382" t="str">
        <f>IF('S. Listesi'!G55=0,"  ",'S. Listesi'!G55)</f>
        <v xml:space="preserve">  </v>
      </c>
      <c r="D58" s="382"/>
      <c r="E58" s="382"/>
      <c r="F58" s="382"/>
      <c r="G58" s="382"/>
      <c r="H58" s="382"/>
      <c r="I58" s="38" t="str">
        <f>Vize!AT58</f>
        <v xml:space="preserve"> </v>
      </c>
      <c r="J58" s="38" t="str">
        <f>Final!AT58</f>
        <v xml:space="preserve"> </v>
      </c>
      <c r="K58" s="38" t="str">
        <f>Butunleme!AT58</f>
        <v xml:space="preserve"> </v>
      </c>
      <c r="L58" s="116"/>
      <c r="M58" s="116"/>
      <c r="N58" s="116"/>
      <c r="O58" s="117"/>
      <c r="P58" s="39" t="str">
        <f t="shared" si="0"/>
        <v xml:space="preserve"> </v>
      </c>
      <c r="Q58" s="40" t="str">
        <f t="shared" si="1"/>
        <v xml:space="preserve"> </v>
      </c>
      <c r="R58" s="40" t="str">
        <f t="shared" si="2"/>
        <v xml:space="preserve"> </v>
      </c>
      <c r="S58" s="106" t="str">
        <f t="shared" si="3"/>
        <v xml:space="preserve"> </v>
      </c>
    </row>
    <row r="59" spans="1:19" ht="15" customHeight="1" x14ac:dyDescent="0.2">
      <c r="A59" s="36">
        <f>'S. Listesi'!E56</f>
        <v>53</v>
      </c>
      <c r="B59" s="37" t="str">
        <f>IF('S. Listesi'!F56=0," ",'S. Listesi'!F56)</f>
        <v xml:space="preserve"> </v>
      </c>
      <c r="C59" s="382" t="str">
        <f>IF('S. Listesi'!G56=0,"  ",'S. Listesi'!G56)</f>
        <v xml:space="preserve">  </v>
      </c>
      <c r="D59" s="382"/>
      <c r="E59" s="382"/>
      <c r="F59" s="382"/>
      <c r="G59" s="382"/>
      <c r="H59" s="382"/>
      <c r="I59" s="38" t="str">
        <f>Vize!AT59</f>
        <v xml:space="preserve"> </v>
      </c>
      <c r="J59" s="38" t="str">
        <f>Final!AT59</f>
        <v xml:space="preserve"> </v>
      </c>
      <c r="K59" s="38" t="str">
        <f>Butunleme!AT59</f>
        <v xml:space="preserve"> </v>
      </c>
      <c r="L59" s="116"/>
      <c r="M59" s="116"/>
      <c r="N59" s="116"/>
      <c r="O59" s="117"/>
      <c r="P59" s="39" t="str">
        <f t="shared" si="0"/>
        <v xml:space="preserve"> </v>
      </c>
      <c r="Q59" s="40" t="str">
        <f t="shared" si="1"/>
        <v xml:space="preserve"> </v>
      </c>
      <c r="R59" s="40" t="str">
        <f t="shared" si="2"/>
        <v xml:space="preserve"> </v>
      </c>
      <c r="S59" s="106" t="str">
        <f t="shared" si="3"/>
        <v xml:space="preserve"> </v>
      </c>
    </row>
    <row r="60" spans="1:19" ht="15" customHeight="1" x14ac:dyDescent="0.2">
      <c r="A60" s="36">
        <f>'S. Listesi'!E57</f>
        <v>54</v>
      </c>
      <c r="B60" s="37" t="str">
        <f>IF('S. Listesi'!F57=0," ",'S. Listesi'!F57)</f>
        <v xml:space="preserve"> </v>
      </c>
      <c r="C60" s="382" t="str">
        <f>IF('S. Listesi'!G57=0,"  ",'S. Listesi'!G57)</f>
        <v xml:space="preserve">  </v>
      </c>
      <c r="D60" s="382"/>
      <c r="E60" s="382"/>
      <c r="F60" s="382"/>
      <c r="G60" s="382"/>
      <c r="H60" s="382"/>
      <c r="I60" s="38" t="str">
        <f>Vize!AT60</f>
        <v xml:space="preserve"> </v>
      </c>
      <c r="J60" s="38" t="str">
        <f>Final!AT60</f>
        <v xml:space="preserve"> </v>
      </c>
      <c r="K60" s="38" t="str">
        <f>Butunleme!AT60</f>
        <v xml:space="preserve"> </v>
      </c>
      <c r="L60" s="116"/>
      <c r="M60" s="116"/>
      <c r="N60" s="116"/>
      <c r="O60" s="117"/>
      <c r="P60" s="39" t="str">
        <f t="shared" si="0"/>
        <v xml:space="preserve"> </v>
      </c>
      <c r="Q60" s="40" t="str">
        <f t="shared" si="1"/>
        <v xml:space="preserve"> </v>
      </c>
      <c r="R60" s="40" t="str">
        <f t="shared" si="2"/>
        <v xml:space="preserve"> </v>
      </c>
      <c r="S60" s="106" t="str">
        <f t="shared" si="3"/>
        <v xml:space="preserve"> </v>
      </c>
    </row>
    <row r="61" spans="1:19" ht="15" customHeight="1" x14ac:dyDescent="0.2">
      <c r="A61" s="36">
        <f>'S. Listesi'!E58</f>
        <v>55</v>
      </c>
      <c r="B61" s="37" t="str">
        <f>IF('S. Listesi'!F58=0," ",'S. Listesi'!F58)</f>
        <v xml:space="preserve"> </v>
      </c>
      <c r="C61" s="382" t="str">
        <f>IF('S. Listesi'!G58=0,"  ",'S. Listesi'!G58)</f>
        <v xml:space="preserve">  </v>
      </c>
      <c r="D61" s="382"/>
      <c r="E61" s="382"/>
      <c r="F61" s="382"/>
      <c r="G61" s="382"/>
      <c r="H61" s="382"/>
      <c r="I61" s="38" t="str">
        <f>Vize!AT61</f>
        <v xml:space="preserve"> </v>
      </c>
      <c r="J61" s="38" t="str">
        <f>Final!AT61</f>
        <v xml:space="preserve"> </v>
      </c>
      <c r="K61" s="38" t="str">
        <f>Butunleme!AT61</f>
        <v xml:space="preserve"> </v>
      </c>
      <c r="L61" s="116"/>
      <c r="M61" s="116"/>
      <c r="N61" s="116"/>
      <c r="O61" s="117"/>
      <c r="P61" s="39" t="str">
        <f t="shared" si="0"/>
        <v xml:space="preserve"> </v>
      </c>
      <c r="Q61" s="40" t="str">
        <f t="shared" si="1"/>
        <v xml:space="preserve"> </v>
      </c>
      <c r="R61" s="40" t="str">
        <f t="shared" si="2"/>
        <v xml:space="preserve"> </v>
      </c>
      <c r="S61" s="106" t="str">
        <f t="shared" si="3"/>
        <v xml:space="preserve"> </v>
      </c>
    </row>
    <row r="62" spans="1:19" ht="15" customHeight="1" x14ac:dyDescent="0.2">
      <c r="A62" s="36">
        <f>'S. Listesi'!E59</f>
        <v>56</v>
      </c>
      <c r="B62" s="37" t="str">
        <f>IF('S. Listesi'!F59=0," ",'S. Listesi'!F59)</f>
        <v xml:space="preserve"> </v>
      </c>
      <c r="C62" s="382" t="str">
        <f>IF('S. Listesi'!G59=0,"  ",'S. Listesi'!G59)</f>
        <v xml:space="preserve">  </v>
      </c>
      <c r="D62" s="382"/>
      <c r="E62" s="382"/>
      <c r="F62" s="382"/>
      <c r="G62" s="382"/>
      <c r="H62" s="382"/>
      <c r="I62" s="38" t="str">
        <f>Vize!AT62</f>
        <v xml:space="preserve"> </v>
      </c>
      <c r="J62" s="38" t="str">
        <f>Final!AT62</f>
        <v xml:space="preserve"> </v>
      </c>
      <c r="K62" s="38" t="str">
        <f>Butunleme!AT62</f>
        <v xml:space="preserve"> </v>
      </c>
      <c r="L62" s="116"/>
      <c r="M62" s="116"/>
      <c r="N62" s="116"/>
      <c r="O62" s="117"/>
      <c r="P62" s="39" t="str">
        <f t="shared" si="0"/>
        <v xml:space="preserve"> </v>
      </c>
      <c r="Q62" s="40" t="str">
        <f t="shared" si="1"/>
        <v xml:space="preserve"> </v>
      </c>
      <c r="R62" s="40" t="str">
        <f t="shared" si="2"/>
        <v xml:space="preserve"> </v>
      </c>
      <c r="S62" s="106" t="str">
        <f t="shared" si="3"/>
        <v xml:space="preserve"> </v>
      </c>
    </row>
    <row r="63" spans="1:19" ht="15" customHeight="1" x14ac:dyDescent="0.2">
      <c r="A63" s="36">
        <f>'S. Listesi'!E60</f>
        <v>57</v>
      </c>
      <c r="B63" s="37" t="str">
        <f>IF('S. Listesi'!F60=0," ",'S. Listesi'!F60)</f>
        <v xml:space="preserve"> </v>
      </c>
      <c r="C63" s="382" t="str">
        <f>IF('S. Listesi'!G60=0,"  ",'S. Listesi'!G60)</f>
        <v xml:space="preserve">  </v>
      </c>
      <c r="D63" s="382"/>
      <c r="E63" s="382"/>
      <c r="F63" s="382"/>
      <c r="G63" s="382"/>
      <c r="H63" s="382"/>
      <c r="I63" s="38" t="str">
        <f>Vize!AT63</f>
        <v xml:space="preserve"> </v>
      </c>
      <c r="J63" s="38" t="str">
        <f>Final!AT63</f>
        <v xml:space="preserve"> </v>
      </c>
      <c r="K63" s="38" t="str">
        <f>Butunleme!AT63</f>
        <v xml:space="preserve"> </v>
      </c>
      <c r="L63" s="116"/>
      <c r="M63" s="116"/>
      <c r="N63" s="116"/>
      <c r="O63" s="117"/>
      <c r="P63" s="39" t="str">
        <f t="shared" si="0"/>
        <v xml:space="preserve"> </v>
      </c>
      <c r="Q63" s="40" t="str">
        <f t="shared" si="1"/>
        <v xml:space="preserve"> </v>
      </c>
      <c r="R63" s="40" t="str">
        <f t="shared" si="2"/>
        <v xml:space="preserve"> </v>
      </c>
      <c r="S63" s="106" t="str">
        <f t="shared" si="3"/>
        <v xml:space="preserve"> </v>
      </c>
    </row>
    <row r="64" spans="1:19" ht="15" customHeight="1" x14ac:dyDescent="0.2">
      <c r="A64" s="36">
        <f>'S. Listesi'!E61</f>
        <v>58</v>
      </c>
      <c r="B64" s="37" t="str">
        <f>IF('S. Listesi'!F61=0," ",'S. Listesi'!F61)</f>
        <v xml:space="preserve"> </v>
      </c>
      <c r="C64" s="382" t="str">
        <f>IF('S. Listesi'!G61=0,"  ",'S. Listesi'!G61)</f>
        <v xml:space="preserve">  </v>
      </c>
      <c r="D64" s="382"/>
      <c r="E64" s="382"/>
      <c r="F64" s="382"/>
      <c r="G64" s="382"/>
      <c r="H64" s="382"/>
      <c r="I64" s="38" t="str">
        <f>Vize!AT64</f>
        <v xml:space="preserve"> </v>
      </c>
      <c r="J64" s="38" t="str">
        <f>Final!AT64</f>
        <v xml:space="preserve"> </v>
      </c>
      <c r="K64" s="38" t="str">
        <f>Butunleme!AT64</f>
        <v xml:space="preserve"> </v>
      </c>
      <c r="L64" s="116"/>
      <c r="M64" s="116"/>
      <c r="N64" s="116"/>
      <c r="O64" s="117"/>
      <c r="P64" s="39" t="str">
        <f t="shared" si="0"/>
        <v xml:space="preserve"> </v>
      </c>
      <c r="Q64" s="40" t="str">
        <f t="shared" si="1"/>
        <v xml:space="preserve"> </v>
      </c>
      <c r="R64" s="40" t="str">
        <f t="shared" si="2"/>
        <v xml:space="preserve"> </v>
      </c>
      <c r="S64" s="106" t="str">
        <f t="shared" si="3"/>
        <v xml:space="preserve"> </v>
      </c>
    </row>
    <row r="65" spans="1:19" ht="15" customHeight="1" x14ac:dyDescent="0.2">
      <c r="A65" s="36">
        <f>'S. Listesi'!E62</f>
        <v>59</v>
      </c>
      <c r="B65" s="37" t="str">
        <f>IF('S. Listesi'!F62=0," ",'S. Listesi'!F62)</f>
        <v xml:space="preserve"> </v>
      </c>
      <c r="C65" s="382" t="str">
        <f>IF('S. Listesi'!G62=0,"  ",'S. Listesi'!G62)</f>
        <v xml:space="preserve">  </v>
      </c>
      <c r="D65" s="382"/>
      <c r="E65" s="382"/>
      <c r="F65" s="382"/>
      <c r="G65" s="382"/>
      <c r="H65" s="382"/>
      <c r="I65" s="38" t="str">
        <f>Vize!AT65</f>
        <v xml:space="preserve"> </v>
      </c>
      <c r="J65" s="38" t="str">
        <f>Final!AT65</f>
        <v xml:space="preserve"> </v>
      </c>
      <c r="K65" s="38" t="str">
        <f>Butunleme!AT65</f>
        <v xml:space="preserve"> </v>
      </c>
      <c r="L65" s="116"/>
      <c r="M65" s="116"/>
      <c r="N65" s="116"/>
      <c r="O65" s="117"/>
      <c r="P65" s="39" t="str">
        <f t="shared" si="0"/>
        <v xml:space="preserve"> </v>
      </c>
      <c r="Q65" s="40" t="str">
        <f t="shared" si="1"/>
        <v xml:space="preserve"> </v>
      </c>
      <c r="R65" s="40" t="str">
        <f t="shared" si="2"/>
        <v xml:space="preserve"> </v>
      </c>
      <c r="S65" s="106" t="str">
        <f t="shared" si="3"/>
        <v xml:space="preserve"> </v>
      </c>
    </row>
    <row r="66" spans="1:19" ht="15" customHeight="1" x14ac:dyDescent="0.2">
      <c r="A66" s="36">
        <f>'S. Listesi'!E63</f>
        <v>60</v>
      </c>
      <c r="B66" s="37" t="str">
        <f>IF('S. Listesi'!F63=0," ",'S. Listesi'!F63)</f>
        <v xml:space="preserve"> </v>
      </c>
      <c r="C66" s="382" t="str">
        <f>IF('S. Listesi'!G63=0,"  ",'S. Listesi'!G63)</f>
        <v xml:space="preserve">  </v>
      </c>
      <c r="D66" s="382"/>
      <c r="E66" s="382"/>
      <c r="F66" s="382"/>
      <c r="G66" s="382"/>
      <c r="H66" s="382"/>
      <c r="I66" s="38" t="str">
        <f>Vize!AT66</f>
        <v xml:space="preserve"> </v>
      </c>
      <c r="J66" s="38" t="str">
        <f>Final!AT66</f>
        <v xml:space="preserve"> </v>
      </c>
      <c r="K66" s="38" t="str">
        <f>Butunleme!AT66</f>
        <v xml:space="preserve"> </v>
      </c>
      <c r="L66" s="116"/>
      <c r="M66" s="116"/>
      <c r="N66" s="116"/>
      <c r="O66" s="117"/>
      <c r="P66" s="39" t="str">
        <f t="shared" si="0"/>
        <v xml:space="preserve"> </v>
      </c>
      <c r="Q66" s="40" t="str">
        <f t="shared" si="1"/>
        <v xml:space="preserve"> </v>
      </c>
      <c r="R66" s="40" t="str">
        <f t="shared" si="2"/>
        <v xml:space="preserve"> </v>
      </c>
      <c r="S66" s="106" t="str">
        <f t="shared" si="3"/>
        <v xml:space="preserve"> </v>
      </c>
    </row>
    <row r="67" spans="1:19" ht="15" customHeight="1" x14ac:dyDescent="0.2">
      <c r="A67" s="36">
        <f>'S. Listesi'!E64</f>
        <v>61</v>
      </c>
      <c r="B67" s="37" t="str">
        <f>IF('S. Listesi'!F64=0," ",'S. Listesi'!F64)</f>
        <v xml:space="preserve"> </v>
      </c>
      <c r="C67" s="382" t="str">
        <f>IF('S. Listesi'!G64=0,"  ",'S. Listesi'!G64)</f>
        <v xml:space="preserve">  </v>
      </c>
      <c r="D67" s="382"/>
      <c r="E67" s="382"/>
      <c r="F67" s="382"/>
      <c r="G67" s="382"/>
      <c r="H67" s="382"/>
      <c r="I67" s="38" t="str">
        <f>Vize!AT67</f>
        <v xml:space="preserve"> </v>
      </c>
      <c r="J67" s="38" t="str">
        <f>Final!AT67</f>
        <v xml:space="preserve"> </v>
      </c>
      <c r="K67" s="38" t="str">
        <f>Butunleme!AT67</f>
        <v xml:space="preserve"> </v>
      </c>
      <c r="L67" s="116"/>
      <c r="M67" s="116"/>
      <c r="N67" s="116"/>
      <c r="O67" s="117"/>
      <c r="P67" s="39" t="str">
        <f t="shared" si="0"/>
        <v xml:space="preserve"> </v>
      </c>
      <c r="Q67" s="40" t="str">
        <f t="shared" si="1"/>
        <v xml:space="preserve"> </v>
      </c>
      <c r="R67" s="40" t="str">
        <f t="shared" si="2"/>
        <v xml:space="preserve"> </v>
      </c>
      <c r="S67" s="106" t="str">
        <f t="shared" si="3"/>
        <v xml:space="preserve"> </v>
      </c>
    </row>
    <row r="68" spans="1:19" ht="15" customHeight="1" x14ac:dyDescent="0.2">
      <c r="A68" s="36">
        <f>'S. Listesi'!E65</f>
        <v>62</v>
      </c>
      <c r="B68" s="37" t="str">
        <f>IF('S. Listesi'!F65=0," ",'S. Listesi'!F65)</f>
        <v xml:space="preserve"> </v>
      </c>
      <c r="C68" s="382" t="str">
        <f>IF('S. Listesi'!G65=0,"  ",'S. Listesi'!G65)</f>
        <v xml:space="preserve">  </v>
      </c>
      <c r="D68" s="382"/>
      <c r="E68" s="382"/>
      <c r="F68" s="382"/>
      <c r="G68" s="382"/>
      <c r="H68" s="382"/>
      <c r="I68" s="38" t="str">
        <f>Vize!AT68</f>
        <v xml:space="preserve"> </v>
      </c>
      <c r="J68" s="38" t="str">
        <f>Final!AT68</f>
        <v xml:space="preserve"> </v>
      </c>
      <c r="K68" s="38" t="str">
        <f>Butunleme!AT68</f>
        <v xml:space="preserve"> </v>
      </c>
      <c r="L68" s="116"/>
      <c r="M68" s="116"/>
      <c r="N68" s="116"/>
      <c r="O68" s="117"/>
      <c r="P68" s="39" t="str">
        <f t="shared" si="0"/>
        <v xml:space="preserve"> </v>
      </c>
      <c r="Q68" s="40" t="str">
        <f t="shared" si="1"/>
        <v xml:space="preserve"> </v>
      </c>
      <c r="R68" s="40" t="str">
        <f t="shared" si="2"/>
        <v xml:space="preserve"> </v>
      </c>
      <c r="S68" s="106" t="str">
        <f t="shared" si="3"/>
        <v xml:space="preserve"> </v>
      </c>
    </row>
    <row r="69" spans="1:19" ht="15" customHeight="1" x14ac:dyDescent="0.2">
      <c r="A69" s="36">
        <f>'S. Listesi'!E66</f>
        <v>63</v>
      </c>
      <c r="B69" s="37" t="str">
        <f>IF('S. Listesi'!F66=0," ",'S. Listesi'!F66)</f>
        <v xml:space="preserve"> </v>
      </c>
      <c r="C69" s="382" t="str">
        <f>IF('S. Listesi'!G66=0,"  ",'S. Listesi'!G66)</f>
        <v xml:space="preserve">  </v>
      </c>
      <c r="D69" s="382"/>
      <c r="E69" s="382"/>
      <c r="F69" s="382"/>
      <c r="G69" s="382"/>
      <c r="H69" s="382"/>
      <c r="I69" s="38" t="str">
        <f>Vize!AT69</f>
        <v xml:space="preserve"> </v>
      </c>
      <c r="J69" s="38" t="str">
        <f>Final!AT69</f>
        <v xml:space="preserve"> </v>
      </c>
      <c r="K69" s="38" t="str">
        <f>Butunleme!AT69</f>
        <v xml:space="preserve"> </v>
      </c>
      <c r="L69" s="116"/>
      <c r="M69" s="116"/>
      <c r="N69" s="116"/>
      <c r="O69" s="117"/>
      <c r="P69" s="39" t="str">
        <f t="shared" si="0"/>
        <v xml:space="preserve"> </v>
      </c>
      <c r="Q69" s="40" t="str">
        <f t="shared" si="1"/>
        <v xml:space="preserve"> </v>
      </c>
      <c r="R69" s="40" t="str">
        <f t="shared" si="2"/>
        <v xml:space="preserve"> </v>
      </c>
      <c r="S69" s="106" t="str">
        <f t="shared" si="3"/>
        <v xml:space="preserve"> </v>
      </c>
    </row>
    <row r="70" spans="1:19" ht="15" customHeight="1" x14ac:dyDescent="0.2">
      <c r="A70" s="36">
        <f>'S. Listesi'!E67</f>
        <v>64</v>
      </c>
      <c r="B70" s="37" t="str">
        <f>IF('S. Listesi'!F67=0," ",'S. Listesi'!F67)</f>
        <v xml:space="preserve"> </v>
      </c>
      <c r="C70" s="382" t="str">
        <f>IF('S. Listesi'!G67=0,"  ",'S. Listesi'!G67)</f>
        <v xml:space="preserve">  </v>
      </c>
      <c r="D70" s="382"/>
      <c r="E70" s="382"/>
      <c r="F70" s="382"/>
      <c r="G70" s="382"/>
      <c r="H70" s="382"/>
      <c r="I70" s="38" t="str">
        <f>Vize!AT70</f>
        <v xml:space="preserve"> </v>
      </c>
      <c r="J70" s="38" t="str">
        <f>Final!AT70</f>
        <v xml:space="preserve"> </v>
      </c>
      <c r="K70" s="38" t="str">
        <f>Butunleme!AT70</f>
        <v xml:space="preserve"> </v>
      </c>
      <c r="L70" s="116"/>
      <c r="M70" s="116"/>
      <c r="N70" s="116"/>
      <c r="O70" s="117"/>
      <c r="P70" s="39" t="str">
        <f t="shared" si="0"/>
        <v xml:space="preserve"> </v>
      </c>
      <c r="Q70" s="40" t="str">
        <f t="shared" si="1"/>
        <v xml:space="preserve"> </v>
      </c>
      <c r="R70" s="40" t="str">
        <f t="shared" si="2"/>
        <v xml:space="preserve"> </v>
      </c>
      <c r="S70" s="106" t="str">
        <f t="shared" si="3"/>
        <v xml:space="preserve"> </v>
      </c>
    </row>
    <row r="71" spans="1:19" ht="15" customHeight="1" x14ac:dyDescent="0.2">
      <c r="A71" s="36">
        <f>'S. Listesi'!E68</f>
        <v>65</v>
      </c>
      <c r="B71" s="37" t="str">
        <f>IF('S. Listesi'!F68=0," ",'S. Listesi'!F68)</f>
        <v xml:space="preserve"> </v>
      </c>
      <c r="C71" s="382" t="str">
        <f>IF('S. Listesi'!G68=0,"  ",'S. Listesi'!G68)</f>
        <v xml:space="preserve">  </v>
      </c>
      <c r="D71" s="382"/>
      <c r="E71" s="382"/>
      <c r="F71" s="382"/>
      <c r="G71" s="382"/>
      <c r="H71" s="382"/>
      <c r="I71" s="38" t="str">
        <f>Vize!AT71</f>
        <v xml:space="preserve"> </v>
      </c>
      <c r="J71" s="38" t="str">
        <f>Final!AT71</f>
        <v xml:space="preserve"> </v>
      </c>
      <c r="K71" s="38" t="str">
        <f>Butunleme!AT71</f>
        <v xml:space="preserve"> </v>
      </c>
      <c r="L71" s="116"/>
      <c r="M71" s="116"/>
      <c r="N71" s="116"/>
      <c r="O71" s="117"/>
      <c r="P71" s="39" t="str">
        <f t="shared" si="0"/>
        <v xml:space="preserve"> </v>
      </c>
      <c r="Q71" s="40" t="str">
        <f t="shared" si="1"/>
        <v xml:space="preserve"> </v>
      </c>
      <c r="R71" s="40" t="str">
        <f t="shared" si="2"/>
        <v xml:space="preserve"> </v>
      </c>
      <c r="S71" s="106" t="str">
        <f t="shared" si="3"/>
        <v xml:space="preserve"> </v>
      </c>
    </row>
    <row r="72" spans="1:19" ht="15" customHeight="1" x14ac:dyDescent="0.2">
      <c r="A72" s="36">
        <f>'S. Listesi'!E69</f>
        <v>66</v>
      </c>
      <c r="B72" s="37" t="str">
        <f>IF('S. Listesi'!F69=0," ",'S. Listesi'!F69)</f>
        <v xml:space="preserve"> </v>
      </c>
      <c r="C72" s="382" t="str">
        <f>IF('S. Listesi'!G69=0,"  ",'S. Listesi'!G69)</f>
        <v xml:space="preserve">  </v>
      </c>
      <c r="D72" s="382"/>
      <c r="E72" s="382"/>
      <c r="F72" s="382"/>
      <c r="G72" s="382"/>
      <c r="H72" s="382"/>
      <c r="I72" s="38" t="str">
        <f>Vize!AT72</f>
        <v xml:space="preserve"> </v>
      </c>
      <c r="J72" s="38" t="str">
        <f>Final!AT72</f>
        <v xml:space="preserve"> </v>
      </c>
      <c r="K72" s="38" t="str">
        <f>Butunleme!AT72</f>
        <v xml:space="preserve"> </v>
      </c>
      <c r="L72" s="116"/>
      <c r="M72" s="116"/>
      <c r="N72" s="116"/>
      <c r="O72" s="117"/>
      <c r="P72" s="39" t="str">
        <f t="shared" ref="P72" si="4">IF(SUM(I72:J72)=0," ",(IF(K72=" ",AVERAGE(I72,J72),AVERAGE(I72,K72))))</f>
        <v xml:space="preserve"> </v>
      </c>
      <c r="Q72" s="40" t="str">
        <f t="shared" ref="Q72" si="5">IF(P72=" "," ",IF(P72&gt;=85,5,IF(P72&gt;=70,4,IF(P72&gt;=60,3,IF(P72&gt;=50,2,IF(P72&gt;=0,1,0))))))</f>
        <v xml:space="preserve"> </v>
      </c>
      <c r="R72" s="40" t="str">
        <f t="shared" ref="R72" si="6">IF(P72=" "," ",IF(P72&gt;=90,"AA",IF(P72&gt;=80,"BA",IF(P72&gt;=75,"BB",IF(P72&gt;=70,"CB",IF(P72&gt;=60,"CC",IF(P72&gt;=50,"DC",IF(P72&gt;=40,"DD",IF(P72&gt;=30,"FD","FF")))))))))</f>
        <v xml:space="preserve"> </v>
      </c>
      <c r="S72" s="106" t="str">
        <f t="shared" ref="S72" si="7">IF(P72=" "," ",IF(P72&gt;=50,"BAŞARILI","BAŞARISIZ"))</f>
        <v xml:space="preserve"> </v>
      </c>
    </row>
    <row r="73" spans="1:19" ht="24" customHeight="1" x14ac:dyDescent="0.2">
      <c r="A73" s="371" t="s">
        <v>60</v>
      </c>
      <c r="B73" s="372"/>
      <c r="C73" s="372"/>
      <c r="D73" s="372"/>
      <c r="E73" s="372"/>
      <c r="F73" s="372"/>
      <c r="G73" s="372"/>
      <c r="H73" s="372"/>
      <c r="I73" s="41" t="s">
        <v>57</v>
      </c>
      <c r="J73" s="41" t="s">
        <v>58</v>
      </c>
      <c r="K73" s="41" t="s">
        <v>59</v>
      </c>
      <c r="L73" s="125" t="s">
        <v>72</v>
      </c>
      <c r="M73" s="125" t="s">
        <v>73</v>
      </c>
      <c r="N73" s="125" t="s">
        <v>74</v>
      </c>
      <c r="O73" s="125" t="s">
        <v>75</v>
      </c>
      <c r="P73" s="126" t="s">
        <v>54</v>
      </c>
      <c r="Q73" s="127" t="s">
        <v>56</v>
      </c>
      <c r="R73" s="143"/>
      <c r="S73" s="375"/>
    </row>
    <row r="74" spans="1:19" ht="15" customHeight="1" x14ac:dyDescent="0.2">
      <c r="A74" s="373"/>
      <c r="B74" s="374"/>
      <c r="C74" s="374"/>
      <c r="D74" s="374"/>
      <c r="E74" s="374"/>
      <c r="F74" s="374"/>
      <c r="G74" s="374"/>
      <c r="H74" s="374"/>
      <c r="I74" s="107" t="str">
        <f t="shared" ref="I74:Q74" si="8">IF(SUM(I7:I72)=0," ",AVERAGE(I7:I72))</f>
        <v xml:space="preserve"> </v>
      </c>
      <c r="J74" s="107" t="str">
        <f t="shared" si="8"/>
        <v xml:space="preserve"> </v>
      </c>
      <c r="K74" s="107" t="str">
        <f t="shared" si="8"/>
        <v xml:space="preserve"> </v>
      </c>
      <c r="L74" s="107" t="str">
        <f t="shared" si="8"/>
        <v xml:space="preserve"> </v>
      </c>
      <c r="M74" s="107" t="str">
        <f t="shared" si="8"/>
        <v xml:space="preserve"> </v>
      </c>
      <c r="N74" s="107" t="str">
        <f t="shared" si="8"/>
        <v xml:space="preserve"> </v>
      </c>
      <c r="O74" s="107" t="str">
        <f t="shared" si="8"/>
        <v xml:space="preserve"> </v>
      </c>
      <c r="P74" s="107" t="str">
        <f t="shared" si="8"/>
        <v xml:space="preserve"> </v>
      </c>
      <c r="Q74" s="108" t="str">
        <f t="shared" si="8"/>
        <v xml:space="preserve"> </v>
      </c>
      <c r="R74" s="144"/>
      <c r="S74" s="376"/>
    </row>
    <row r="75" spans="1:19" ht="15" customHeight="1" x14ac:dyDescent="0.2"/>
    <row r="76" spans="1:19" ht="15" customHeight="1" x14ac:dyDescent="0.2">
      <c r="A76" s="368" t="s">
        <v>61</v>
      </c>
      <c r="B76" s="369"/>
      <c r="C76" s="369"/>
      <c r="D76" s="369"/>
      <c r="E76" s="369"/>
      <c r="F76" s="369"/>
      <c r="G76" s="369"/>
      <c r="H76" s="377"/>
      <c r="I76" s="378" t="s">
        <v>64</v>
      </c>
      <c r="J76" s="379"/>
      <c r="K76" s="379"/>
      <c r="L76" s="379"/>
      <c r="M76" s="379"/>
      <c r="N76" s="379"/>
      <c r="O76" s="380" t="s">
        <v>66</v>
      </c>
      <c r="P76" s="381"/>
      <c r="Q76" s="381"/>
      <c r="R76" s="381"/>
      <c r="S76" s="381"/>
    </row>
    <row r="77" spans="1:19" ht="15" customHeight="1" x14ac:dyDescent="0.2">
      <c r="A77" s="257" t="s">
        <v>97</v>
      </c>
      <c r="B77" s="257"/>
      <c r="C77" s="257"/>
      <c r="D77" s="174" t="s">
        <v>88</v>
      </c>
      <c r="E77" s="109">
        <f>COUNTIFS($P$7:$P$72,"&gt;=90",$P$7:$P$72,"&lt;=100")</f>
        <v>0</v>
      </c>
      <c r="F77" s="110" t="str">
        <f t="shared" ref="F77:F87" si="9">IF(E77&lt;&gt;" ","KİŞİ"," ")</f>
        <v>KİŞİ</v>
      </c>
      <c r="G77" s="111" t="str">
        <f t="shared" ref="G77:G86" si="10">IF(E77=" "," ","%")</f>
        <v>%</v>
      </c>
      <c r="H77" s="112" t="e">
        <f>IF(E77=" "," ",100*E77/$E$87)</f>
        <v>#VALUE!</v>
      </c>
      <c r="I77" s="378"/>
      <c r="J77" s="379"/>
      <c r="K77" s="379"/>
      <c r="L77" s="379"/>
      <c r="M77" s="379"/>
      <c r="N77" s="379"/>
      <c r="O77" s="381"/>
      <c r="P77" s="381"/>
      <c r="Q77" s="381"/>
      <c r="R77" s="381"/>
      <c r="S77" s="381"/>
    </row>
    <row r="78" spans="1:19" ht="15" customHeight="1" x14ac:dyDescent="0.2">
      <c r="A78" s="257" t="s">
        <v>99</v>
      </c>
      <c r="B78" s="257"/>
      <c r="C78" s="257"/>
      <c r="D78" s="174" t="s">
        <v>89</v>
      </c>
      <c r="E78" s="109">
        <f>COUNTIFS($P$7:$P$72,"&gt;=80",$P$7:$P$72,"&lt;=89")</f>
        <v>0</v>
      </c>
      <c r="F78" s="110" t="str">
        <f t="shared" si="9"/>
        <v>KİŞİ</v>
      </c>
      <c r="G78" s="111" t="str">
        <f t="shared" si="10"/>
        <v>%</v>
      </c>
      <c r="H78" s="112" t="e">
        <f t="shared" ref="H78:H83" si="11">IF(E78=" "," ",100*E78/$E$87)</f>
        <v>#VALUE!</v>
      </c>
      <c r="I78" s="366"/>
      <c r="J78" s="366"/>
      <c r="K78" s="113"/>
      <c r="L78" s="367"/>
      <c r="M78" s="367"/>
      <c r="N78" s="367"/>
    </row>
    <row r="79" spans="1:19" ht="15" customHeight="1" x14ac:dyDescent="0.2">
      <c r="A79" s="257" t="s">
        <v>100</v>
      </c>
      <c r="B79" s="257"/>
      <c r="C79" s="257"/>
      <c r="D79" s="174" t="s">
        <v>90</v>
      </c>
      <c r="E79" s="109">
        <f>COUNTIFS($P$7:$P$72,"&gt;=75",$P$7:$P$72,"&lt;=79")</f>
        <v>0</v>
      </c>
      <c r="F79" s="110" t="str">
        <f t="shared" si="9"/>
        <v>KİŞİ</v>
      </c>
      <c r="G79" s="111" t="str">
        <f t="shared" si="10"/>
        <v>%</v>
      </c>
      <c r="H79" s="112" t="e">
        <f t="shared" si="11"/>
        <v>#VALUE!</v>
      </c>
      <c r="I79" s="180"/>
      <c r="J79" s="180"/>
      <c r="K79" s="113"/>
      <c r="L79" s="181"/>
      <c r="M79" s="181"/>
      <c r="N79" s="181"/>
    </row>
    <row r="80" spans="1:19" ht="15" customHeight="1" x14ac:dyDescent="0.2">
      <c r="A80" s="257" t="s">
        <v>101</v>
      </c>
      <c r="B80" s="257"/>
      <c r="C80" s="257"/>
      <c r="D80" s="174" t="s">
        <v>91</v>
      </c>
      <c r="E80" s="109">
        <f>COUNTIFS($P$7:$P$72,"&gt;=70",$P$7:$P$72,"&lt;=74")</f>
        <v>0</v>
      </c>
      <c r="F80" s="110" t="str">
        <f t="shared" si="9"/>
        <v>KİŞİ</v>
      </c>
      <c r="G80" s="111" t="str">
        <f t="shared" si="10"/>
        <v>%</v>
      </c>
      <c r="H80" s="112" t="e">
        <f t="shared" si="11"/>
        <v>#VALUE!</v>
      </c>
      <c r="I80" s="180"/>
      <c r="J80" s="180"/>
      <c r="K80" s="113"/>
      <c r="L80" s="181"/>
      <c r="M80" s="181"/>
      <c r="N80" s="181"/>
    </row>
    <row r="81" spans="1:19" ht="15" customHeight="1" x14ac:dyDescent="0.2">
      <c r="A81" s="230" t="s">
        <v>98</v>
      </c>
      <c r="B81" s="231"/>
      <c r="C81" s="232"/>
      <c r="D81" s="174" t="s">
        <v>92</v>
      </c>
      <c r="E81" s="109">
        <f>COUNTIFS($P$7:$P$72,"&gt;=60",$P$7:$P$72,"&lt;=69")</f>
        <v>0</v>
      </c>
      <c r="F81" s="110" t="str">
        <f t="shared" si="9"/>
        <v>KİŞİ</v>
      </c>
      <c r="G81" s="111" t="str">
        <f t="shared" si="10"/>
        <v>%</v>
      </c>
      <c r="H81" s="112" t="e">
        <f t="shared" si="11"/>
        <v>#VALUE!</v>
      </c>
      <c r="I81" s="180"/>
      <c r="J81" s="180"/>
      <c r="K81" s="113"/>
      <c r="L81" s="181"/>
      <c r="M81" s="181"/>
      <c r="N81" s="181"/>
    </row>
    <row r="82" spans="1:19" ht="15" customHeight="1" x14ac:dyDescent="0.2">
      <c r="A82" s="230" t="s">
        <v>102</v>
      </c>
      <c r="B82" s="231"/>
      <c r="C82" s="232"/>
      <c r="D82" s="174" t="s">
        <v>93</v>
      </c>
      <c r="E82" s="109">
        <f>COUNTIFS($P$7:$P$72,"&gt;=50",$P$7:$P$72,"&lt;=59")</f>
        <v>0</v>
      </c>
      <c r="F82" s="110" t="str">
        <f t="shared" si="9"/>
        <v>KİŞİ</v>
      </c>
      <c r="G82" s="111" t="str">
        <f t="shared" si="10"/>
        <v>%</v>
      </c>
      <c r="H82" s="112" t="e">
        <f t="shared" si="11"/>
        <v>#VALUE!</v>
      </c>
      <c r="I82" s="180"/>
      <c r="J82" s="180"/>
      <c r="K82" s="113"/>
      <c r="L82" s="181"/>
      <c r="M82" s="181"/>
      <c r="N82" s="181"/>
    </row>
    <row r="83" spans="1:19" ht="15" customHeight="1" x14ac:dyDescent="0.2">
      <c r="A83" s="230" t="s">
        <v>103</v>
      </c>
      <c r="B83" s="231"/>
      <c r="C83" s="232"/>
      <c r="D83" s="174" t="s">
        <v>94</v>
      </c>
      <c r="E83" s="109">
        <f>COUNTIFS($P$7:$P$72,"&gt;=40",$P$7:$P$72,"&lt;=49")</f>
        <v>0</v>
      </c>
      <c r="F83" s="110" t="str">
        <f t="shared" si="9"/>
        <v>KİŞİ</v>
      </c>
      <c r="G83" s="111" t="str">
        <f t="shared" si="10"/>
        <v>%</v>
      </c>
      <c r="H83" s="112" t="e">
        <f t="shared" si="11"/>
        <v>#VALUE!</v>
      </c>
      <c r="I83" s="180"/>
      <c r="J83" s="180"/>
      <c r="K83" s="113"/>
      <c r="L83" s="181"/>
      <c r="M83" s="181"/>
      <c r="N83" s="181"/>
    </row>
    <row r="84" spans="1:19" ht="15" customHeight="1" x14ac:dyDescent="0.2">
      <c r="A84" s="230" t="s">
        <v>104</v>
      </c>
      <c r="B84" s="231"/>
      <c r="C84" s="232"/>
      <c r="D84" s="174" t="s">
        <v>95</v>
      </c>
      <c r="E84" s="109">
        <f>COUNTIFS($P$7:$P$72,"&gt;=30",$P$7:$P$72,"&lt;=39")</f>
        <v>0</v>
      </c>
      <c r="F84" s="110" t="str">
        <f t="shared" si="9"/>
        <v>KİŞİ</v>
      </c>
      <c r="G84" s="111" t="str">
        <f t="shared" si="10"/>
        <v>%</v>
      </c>
      <c r="H84" s="112" t="e">
        <f>IF(E84=" "," ",100*E84/$E$87)</f>
        <v>#VALUE!</v>
      </c>
      <c r="I84" s="366"/>
      <c r="J84" s="366"/>
      <c r="K84" s="113"/>
      <c r="L84" s="367"/>
      <c r="M84" s="367"/>
      <c r="N84" s="367"/>
    </row>
    <row r="85" spans="1:19" ht="15" customHeight="1" x14ac:dyDescent="0.2">
      <c r="A85" s="257" t="s">
        <v>105</v>
      </c>
      <c r="B85" s="257"/>
      <c r="C85" s="257"/>
      <c r="D85" s="174" t="s">
        <v>96</v>
      </c>
      <c r="E85" s="109">
        <f>COUNTIFS($P$7:$P$72,"&gt;=0",$P$7:$P$72,"&lt;=29")</f>
        <v>0</v>
      </c>
      <c r="F85" s="110" t="str">
        <f t="shared" si="9"/>
        <v>KİŞİ</v>
      </c>
      <c r="G85" s="111" t="str">
        <f t="shared" si="10"/>
        <v>%</v>
      </c>
      <c r="H85" s="112" t="e">
        <f>IF(E85=" "," ",100*E85/$E$87)</f>
        <v>#VALUE!</v>
      </c>
      <c r="I85" s="366"/>
      <c r="J85" s="366"/>
      <c r="K85" s="113"/>
      <c r="L85" s="367"/>
      <c r="M85" s="367"/>
      <c r="N85" s="367"/>
    </row>
    <row r="86" spans="1:19" ht="15" customHeight="1" x14ac:dyDescent="0.2">
      <c r="A86" s="327"/>
      <c r="B86" s="327"/>
      <c r="C86" s="327"/>
      <c r="D86" s="131"/>
      <c r="E86" s="130" t="str">
        <f>IF(COUNTIF(Q7:Q72," ")=ROWS(Q7:Q72)," ",COUNTIF(Q7:Q72,0))</f>
        <v xml:space="preserve"> </v>
      </c>
      <c r="F86" s="131" t="str">
        <f t="shared" si="9"/>
        <v xml:space="preserve"> </v>
      </c>
      <c r="G86" s="132" t="str">
        <f t="shared" si="10"/>
        <v xml:space="preserve"> </v>
      </c>
      <c r="H86" s="133" t="str">
        <f>IF(E86=" "," ",100*E86/$E$87)</f>
        <v xml:space="preserve"> </v>
      </c>
      <c r="I86" s="366"/>
      <c r="J86" s="366"/>
      <c r="K86" s="113"/>
      <c r="L86" s="367"/>
      <c r="M86" s="367"/>
      <c r="N86" s="367"/>
    </row>
    <row r="87" spans="1:19" ht="15" customHeight="1" x14ac:dyDescent="0.2">
      <c r="A87" s="368" t="s">
        <v>31</v>
      </c>
      <c r="B87" s="369"/>
      <c r="C87" s="369"/>
      <c r="D87" s="369"/>
      <c r="E87" s="109" t="str">
        <f>IF(SUM(E77:E86)=0," ",SUM(E77:E86))</f>
        <v xml:space="preserve"> </v>
      </c>
      <c r="F87" s="179" t="str">
        <f t="shared" si="9"/>
        <v xml:space="preserve"> </v>
      </c>
      <c r="G87" s="51"/>
      <c r="H87" s="51"/>
      <c r="I87" s="366"/>
      <c r="J87" s="370"/>
      <c r="K87" s="114"/>
      <c r="L87" s="114"/>
      <c r="M87" s="114"/>
      <c r="N87" s="114"/>
    </row>
    <row r="88" spans="1:19" ht="15" customHeight="1" x14ac:dyDescent="0.2"/>
    <row r="89" spans="1:19" ht="15" customHeight="1" x14ac:dyDescent="0.2">
      <c r="A89" s="300" t="s">
        <v>33</v>
      </c>
      <c r="B89" s="300"/>
      <c r="C89" s="300"/>
      <c r="D89" s="357" t="str">
        <f>IF(COUNTIF(P7:P72," ")=ROWS(P7:P72)," ",LARGE(P7:P72,1))</f>
        <v xml:space="preserve"> </v>
      </c>
      <c r="E89" s="311"/>
    </row>
    <row r="90" spans="1:19" ht="15" customHeight="1" x14ac:dyDescent="0.2">
      <c r="A90" s="300" t="s">
        <v>34</v>
      </c>
      <c r="B90" s="300"/>
      <c r="C90" s="300"/>
      <c r="D90" s="357" t="str">
        <f>IF(COUNTIF(P7:P72," ")=ROWS(P7:P72)," ",SMALL(P7:P72,1))</f>
        <v xml:space="preserve"> </v>
      </c>
      <c r="E90" s="311"/>
      <c r="I90" s="358" t="s">
        <v>65</v>
      </c>
      <c r="J90" s="358"/>
      <c r="K90" s="358"/>
      <c r="L90" s="358"/>
      <c r="M90" s="358"/>
      <c r="N90" s="358"/>
    </row>
    <row r="91" spans="1:19" ht="26.25" customHeight="1" x14ac:dyDescent="0.2">
      <c r="A91" s="300" t="s">
        <v>63</v>
      </c>
      <c r="B91" s="300"/>
      <c r="C91" s="300"/>
      <c r="D91" s="357" t="str">
        <f>P74</f>
        <v xml:space="preserve"> </v>
      </c>
      <c r="E91" s="311"/>
      <c r="O91" s="350" t="s">
        <v>39</v>
      </c>
      <c r="P91" s="352"/>
      <c r="Q91" s="350" t="s">
        <v>40</v>
      </c>
      <c r="R91" s="351"/>
      <c r="S91" s="352"/>
    </row>
    <row r="92" spans="1:19" ht="15" customHeight="1" x14ac:dyDescent="0.2">
      <c r="O92" s="353" t="s">
        <v>85</v>
      </c>
      <c r="P92" s="354"/>
      <c r="Q92" s="355" t="s">
        <v>85</v>
      </c>
      <c r="R92" s="356"/>
      <c r="S92" s="354"/>
    </row>
    <row r="93" spans="1:19" ht="15" customHeight="1" x14ac:dyDescent="0.2">
      <c r="A93" s="359" t="s">
        <v>36</v>
      </c>
      <c r="B93" s="360"/>
      <c r="C93" s="360"/>
      <c r="D93" s="360"/>
      <c r="E93" s="57" t="str">
        <f>IF(COUNTIF(P7:P72," ")=ROWS(P7:P72)," ",SUM(E77:E82))</f>
        <v xml:space="preserve"> </v>
      </c>
      <c r="F93" s="179" t="str">
        <f>IF(E93&lt;&gt;" ","KİŞİ"," ")</f>
        <v xml:space="preserve"> </v>
      </c>
      <c r="G93" s="57" t="str">
        <f>IF(H93=" "," ","%")</f>
        <v xml:space="preserve"> </v>
      </c>
      <c r="H93" s="178" t="str">
        <f>IF(E93=" "," ",100*E93/E87)</f>
        <v xml:space="preserve"> </v>
      </c>
      <c r="I93" s="361"/>
      <c r="J93" s="361"/>
      <c r="K93" s="362"/>
      <c r="O93" s="363">
        <f>'K. Bilgiler'!H20</f>
        <v>0</v>
      </c>
      <c r="P93" s="364"/>
      <c r="Q93" s="363">
        <f>'K. Bilgiler'!H22</f>
        <v>0</v>
      </c>
      <c r="R93" s="365"/>
      <c r="S93" s="364"/>
    </row>
    <row r="94" spans="1:19" ht="15" customHeight="1" x14ac:dyDescent="0.2">
      <c r="A94" s="359" t="s">
        <v>37</v>
      </c>
      <c r="B94" s="360"/>
      <c r="C94" s="360"/>
      <c r="D94" s="360"/>
      <c r="E94" s="57" t="str">
        <f>IF(COUNTIF(P7:P72," ")=ROWS(P7:P72)," ",SUM(E83:E86))</f>
        <v xml:space="preserve"> </v>
      </c>
      <c r="F94" s="179" t="str">
        <f>IF(E94&lt;&gt;" ","KİŞİ"," ")</f>
        <v xml:space="preserve"> </v>
      </c>
      <c r="G94" s="57" t="str">
        <f>IF(H94=" "," ","%")</f>
        <v xml:space="preserve"> </v>
      </c>
      <c r="H94" s="178" t="str">
        <f>IF(E94=" "," ",100*E94/E87)</f>
        <v xml:space="preserve"> </v>
      </c>
      <c r="I94" s="361"/>
      <c r="J94" s="361"/>
      <c r="K94" s="362"/>
      <c r="O94" s="363"/>
      <c r="P94" s="364"/>
      <c r="Q94" s="363"/>
      <c r="R94" s="365"/>
      <c r="S94" s="364"/>
    </row>
    <row r="95" spans="1:19" ht="15" customHeight="1" x14ac:dyDescent="0.2">
      <c r="O95" s="345" t="s">
        <v>87</v>
      </c>
      <c r="P95" s="346"/>
      <c r="Q95" s="347" t="s">
        <v>86</v>
      </c>
      <c r="R95" s="348"/>
      <c r="S95" s="349"/>
    </row>
    <row r="104" spans="5:21" x14ac:dyDescent="0.2">
      <c r="E104" s="105">
        <f>COUNTIFS($AT$7:$AT$72,"&gt;=90",$AT$7:$AT$72,"&lt;=100")</f>
        <v>0</v>
      </c>
      <c r="T104" s="115"/>
      <c r="U104" s="115"/>
    </row>
  </sheetData>
  <sheetProtection selectLockedCells="1"/>
  <mergeCells count="129">
    <mergeCell ref="C45:H4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A1:S1"/>
    <mergeCell ref="A2:S2"/>
    <mergeCell ref="A3:S3"/>
    <mergeCell ref="A4:S4"/>
    <mergeCell ref="A5:A6"/>
    <mergeCell ref="B5:B6"/>
    <mergeCell ref="C5:H6"/>
    <mergeCell ref="I5:I6"/>
    <mergeCell ref="J5:J6"/>
    <mergeCell ref="K5:K6"/>
    <mergeCell ref="C10:H10"/>
    <mergeCell ref="L5:L6"/>
    <mergeCell ref="M5:M6"/>
    <mergeCell ref="N5:N6"/>
    <mergeCell ref="O5:O6"/>
    <mergeCell ref="R5:R6"/>
    <mergeCell ref="S5:S6"/>
    <mergeCell ref="C7:H7"/>
    <mergeCell ref="C8:H8"/>
    <mergeCell ref="C9:H9"/>
    <mergeCell ref="P5:P6"/>
    <mergeCell ref="Q5:Q6"/>
    <mergeCell ref="C22:H22"/>
    <mergeCell ref="C11:H11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56:H56"/>
    <mergeCell ref="C23:H23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55:H55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72:H72"/>
    <mergeCell ref="C57:H57"/>
    <mergeCell ref="C58:H58"/>
    <mergeCell ref="C59:H59"/>
    <mergeCell ref="C60:H60"/>
    <mergeCell ref="C61:H61"/>
    <mergeCell ref="C62:H62"/>
    <mergeCell ref="C63:H63"/>
    <mergeCell ref="C64:H64"/>
    <mergeCell ref="C69:H69"/>
    <mergeCell ref="C70:H70"/>
    <mergeCell ref="C71:H71"/>
    <mergeCell ref="C65:H65"/>
    <mergeCell ref="C66:H66"/>
    <mergeCell ref="C67:H67"/>
    <mergeCell ref="C68:H68"/>
    <mergeCell ref="A73:H74"/>
    <mergeCell ref="S73:S74"/>
    <mergeCell ref="A76:H76"/>
    <mergeCell ref="I76:N77"/>
    <mergeCell ref="O76:S77"/>
    <mergeCell ref="A77:C77"/>
    <mergeCell ref="A78:C78"/>
    <mergeCell ref="I78:J78"/>
    <mergeCell ref="L78:N78"/>
    <mergeCell ref="A82:C82"/>
    <mergeCell ref="A83:C83"/>
    <mergeCell ref="A89:C89"/>
    <mergeCell ref="D89:E89"/>
    <mergeCell ref="A85:C85"/>
    <mergeCell ref="I85:J85"/>
    <mergeCell ref="L85:N85"/>
    <mergeCell ref="A86:C86"/>
    <mergeCell ref="I86:J86"/>
    <mergeCell ref="L86:N86"/>
    <mergeCell ref="A87:D87"/>
    <mergeCell ref="I87:J87"/>
    <mergeCell ref="T1:V3"/>
    <mergeCell ref="O95:P95"/>
    <mergeCell ref="Q95:S95"/>
    <mergeCell ref="Q91:S91"/>
    <mergeCell ref="O92:P92"/>
    <mergeCell ref="Q92:S92"/>
    <mergeCell ref="O91:P91"/>
    <mergeCell ref="A90:C90"/>
    <mergeCell ref="D90:E90"/>
    <mergeCell ref="I90:N90"/>
    <mergeCell ref="A91:C91"/>
    <mergeCell ref="D91:E91"/>
    <mergeCell ref="A93:D93"/>
    <mergeCell ref="I93:K93"/>
    <mergeCell ref="O93:P94"/>
    <mergeCell ref="Q93:S94"/>
    <mergeCell ref="A94:D94"/>
    <mergeCell ref="I94:K94"/>
    <mergeCell ref="A84:C84"/>
    <mergeCell ref="I84:J84"/>
    <mergeCell ref="L84:N84"/>
    <mergeCell ref="A79:C79"/>
    <mergeCell ref="A80:C80"/>
    <mergeCell ref="A81:C81"/>
  </mergeCells>
  <conditionalFormatting sqref="A8">
    <cfRule type="expression" dxfId="16" priority="3" stopIfTrue="1">
      <formula>$S$8="BAŞARISIZ"</formula>
    </cfRule>
  </conditionalFormatting>
  <conditionalFormatting sqref="A9">
    <cfRule type="expression" dxfId="15" priority="4" stopIfTrue="1">
      <formula>$S$9="BAŞARISIZ"</formula>
    </cfRule>
  </conditionalFormatting>
  <conditionalFormatting sqref="A10">
    <cfRule type="expression" dxfId="14" priority="5" stopIfTrue="1">
      <formula>$S$10="BAŞARISIZ"</formula>
    </cfRule>
  </conditionalFormatting>
  <conditionalFormatting sqref="A11">
    <cfRule type="expression" dxfId="13" priority="6" stopIfTrue="1">
      <formula>$S$11="BAŞARISIZ"</formula>
    </cfRule>
  </conditionalFormatting>
  <conditionalFormatting sqref="A12">
    <cfRule type="expression" dxfId="12" priority="7" stopIfTrue="1">
      <formula>$S$12="BAŞARISIZ"</formula>
    </cfRule>
  </conditionalFormatting>
  <conditionalFormatting sqref="A13">
    <cfRule type="expression" dxfId="11" priority="8" stopIfTrue="1">
      <formula>$S$13="BAŞARISIZ"</formula>
    </cfRule>
  </conditionalFormatting>
  <conditionalFormatting sqref="A14">
    <cfRule type="expression" dxfId="10" priority="9" stopIfTrue="1">
      <formula>$S$14="BAŞARISIZ"</formula>
    </cfRule>
  </conditionalFormatting>
  <conditionalFormatting sqref="A15">
    <cfRule type="expression" dxfId="9" priority="10" stopIfTrue="1">
      <formula>$S$15="BAŞARISIZ"</formula>
    </cfRule>
  </conditionalFormatting>
  <conditionalFormatting sqref="A16">
    <cfRule type="expression" dxfId="8" priority="11" stopIfTrue="1">
      <formula>$S$16="BAŞARISIZ"</formula>
    </cfRule>
  </conditionalFormatting>
  <conditionalFormatting sqref="A17">
    <cfRule type="expression" dxfId="7" priority="12" stopIfTrue="1">
      <formula>$S$17="BAŞARISIZ"</formula>
    </cfRule>
  </conditionalFormatting>
  <conditionalFormatting sqref="A18">
    <cfRule type="expression" dxfId="6" priority="13" stopIfTrue="1">
      <formula>$S$18="BAŞARISIZ"</formula>
    </cfRule>
  </conditionalFormatting>
  <conditionalFormatting sqref="A19">
    <cfRule type="expression" dxfId="5" priority="14" stopIfTrue="1">
      <formula>$S$19="BAŞARISIZ"</formula>
    </cfRule>
  </conditionalFormatting>
  <conditionalFormatting sqref="A20">
    <cfRule type="expression" dxfId="4" priority="1" stopIfTrue="1">
      <formula>$S$20="BAŞARISIZ"</formula>
    </cfRule>
  </conditionalFormatting>
  <conditionalFormatting sqref="A21">
    <cfRule type="expression" dxfId="3" priority="15" stopIfTrue="1">
      <formula>$S$21="BAŞARISIZ"</formula>
    </cfRule>
  </conditionalFormatting>
  <conditionalFormatting sqref="A22">
    <cfRule type="expression" dxfId="2" priority="16" stopIfTrue="1">
      <formula>$S$22="BAŞARISIZ"</formula>
    </cfRule>
  </conditionalFormatting>
  <conditionalFormatting sqref="A23:A72">
    <cfRule type="expression" dxfId="1" priority="17" stopIfTrue="1">
      <formula>$S$23="BAŞARISIZ"</formula>
    </cfRule>
  </conditionalFormatting>
  <conditionalFormatting sqref="A7:S7 B8:S72">
    <cfRule type="expression" dxfId="0" priority="2" stopIfTrue="1">
      <formula>$S$7="BAŞARISIZ"</formula>
    </cfRule>
  </conditionalFormatting>
  <dataValidations count="4">
    <dataValidation allowBlank="1" showInputMessage="1" showErrorMessage="1" prompt="Varsa öğrencinin dönem ödevinden aldığı puanı giriniz." sqref="O7:O72"/>
    <dataValidation allowBlank="1" showInputMessage="1" showErrorMessage="1" prompt="Öğrencinin 3. sözlüden aldığı puanı giriniz." sqref="N7:N72"/>
    <dataValidation allowBlank="1" showInputMessage="1" showErrorMessage="1" prompt="Öğrencinin 2. sözlüden aldığı puanı giriniz." sqref="M7:M72"/>
    <dataValidation allowBlank="1" showInputMessage="1" showErrorMessage="1" prompt="Öğrencinin 1. sözlüden aldığı puanı giriniz." sqref="L7:L72"/>
  </dataValidations>
  <hyperlinks>
    <hyperlink ref="T1:V3" location="'Ana Sayfa'!A1" display="Başa Dön"/>
  </hyperlinks>
  <pageMargins left="0.26" right="0.23" top="0.26" bottom="0.16" header="0.23" footer="0.21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10</vt:i4>
      </vt:variant>
    </vt:vector>
  </HeadingPairs>
  <TitlesOfParts>
    <vt:vector size="19" baseType="lpstr">
      <vt:lpstr>Ana Sayfa</vt:lpstr>
      <vt:lpstr>K. Bilgiler</vt:lpstr>
      <vt:lpstr>Yazılı Tarihleri</vt:lpstr>
      <vt:lpstr>S. Listesi</vt:lpstr>
      <vt:lpstr>NOT Baremi</vt:lpstr>
      <vt:lpstr>Vize</vt:lpstr>
      <vt:lpstr>Final</vt:lpstr>
      <vt:lpstr>Butunleme</vt:lpstr>
      <vt:lpstr>Sonuc</vt:lpstr>
      <vt:lpstr>Butunleme!ABCD</vt:lpstr>
      <vt:lpstr>Final!ABCD</vt:lpstr>
      <vt:lpstr>ABCD</vt:lpstr>
      <vt:lpstr>'Ana Sayfa'!Yazdırma_Alanı</vt:lpstr>
      <vt:lpstr>Butunleme!Yazdırma_Alanı</vt:lpstr>
      <vt:lpstr>Final!Yazdırma_Alanı</vt:lpstr>
      <vt:lpstr>'K. Bilgiler'!Yazdırma_Alanı</vt:lpstr>
      <vt:lpstr>'NOT Baremi'!Yazdırma_Alanı</vt:lpstr>
      <vt:lpstr>'S. Listesi'!Yazdırma_Alanı</vt:lpstr>
      <vt:lpstr>Sonuc!Yazdırma_Alanı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sınav analiz programı</dc:title>
  <dc:creator>EXPER</dc:creator>
  <cp:lastModifiedBy>cmyo_derslik</cp:lastModifiedBy>
  <cp:lastPrinted>2017-01-25T21:55:18Z</cp:lastPrinted>
  <dcterms:created xsi:type="dcterms:W3CDTF">2009-10-07T21:21:08Z</dcterms:created>
  <dcterms:modified xsi:type="dcterms:W3CDTF">2025-10-02T06:38:23Z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hibi">
    <vt:lpwstr>Ünal GÖKGÖZ</vt:lpwstr>
  </property>
</Properties>
</file>