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2.xml" ContentType="application/vnd.openxmlformats-officedocument.drawing+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3.xml" ContentType="application/vnd.openxmlformats-officedocument.drawing+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drawings/drawing4.xml" ContentType="application/vnd.openxmlformats-officedocument.drawing+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charts/chart20.xml" ContentType="application/vnd.openxmlformats-officedocument.drawingml.chart+xml"/>
  <Override PartName="/xl/charts/style20.xml" ContentType="application/vnd.ms-office.chartstyle+xml"/>
  <Override PartName="/xl/charts/colors20.xml" ContentType="application/vnd.ms-office.chartcolorstyle+xml"/>
  <Override PartName="/xl/drawings/drawing5.xml" ContentType="application/vnd.openxmlformats-officedocument.drawing+xml"/>
  <Override PartName="/xl/charts/chart21.xml" ContentType="application/vnd.openxmlformats-officedocument.drawingml.chart+xml"/>
  <Override PartName="/xl/charts/style21.xml" ContentType="application/vnd.ms-office.chartstyle+xml"/>
  <Override PartName="/xl/charts/colors21.xml" ContentType="application/vnd.ms-office.chartcolorstyle+xml"/>
  <Override PartName="/xl/charts/chart22.xml" ContentType="application/vnd.openxmlformats-officedocument.drawingml.chart+xml"/>
  <Override PartName="/xl/charts/style22.xml" ContentType="application/vnd.ms-office.chartstyle+xml"/>
  <Override PartName="/xl/charts/colors22.xml" ContentType="application/vnd.ms-office.chartcolorstyle+xml"/>
  <Override PartName="/xl/charts/chart23.xml" ContentType="application/vnd.openxmlformats-officedocument.drawingml.chart+xml"/>
  <Override PartName="/xl/charts/style23.xml" ContentType="application/vnd.ms-office.chartstyle+xml"/>
  <Override PartName="/xl/charts/colors23.xml" ContentType="application/vnd.ms-office.chartcolorstyle+xml"/>
  <Override PartName="/xl/charts/chart24.xml" ContentType="application/vnd.openxmlformats-officedocument.drawingml.chart+xml"/>
  <Override PartName="/xl/charts/style24.xml" ContentType="application/vnd.ms-office.chartstyle+xml"/>
  <Override PartName="/xl/charts/colors24.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426"/>
  <workbookPr codeName="BuÇalışmaKitabı"/>
  <mc:AlternateContent xmlns:mc="http://schemas.openxmlformats.org/markup-compatibility/2006">
    <mc:Choice Requires="x15">
      <x15ac:absPath xmlns:x15ac="http://schemas.microsoft.com/office/spreadsheetml/2010/11/ac" url="C:\Users\Sefa\Downloads\"/>
    </mc:Choice>
  </mc:AlternateContent>
  <xr:revisionPtr revIDLastSave="0" documentId="13_ncr:1_{C483EE49-972A-420E-A885-FDB33E4355D6}" xr6:coauthVersionLast="47" xr6:coauthVersionMax="47" xr10:uidLastSave="{00000000-0000-0000-0000-000000000000}"/>
  <bookViews>
    <workbookView xWindow="28680" yWindow="-120" windowWidth="29040" windowHeight="15720" tabRatio="852" xr2:uid="{00000000-000D-0000-FFFF-FFFF00000000}"/>
  </bookViews>
  <sheets>
    <sheet name="Ana Sayfa" sheetId="4" r:id="rId1"/>
    <sheet name="K. Bilgiler" sheetId="5" r:id="rId2"/>
    <sheet name="Yazılı Tarihleri" sheetId="44" r:id="rId3"/>
    <sheet name="S. Listesi" sheetId="6" r:id="rId4"/>
    <sheet name="NOT Baremi" sheetId="7" r:id="rId5"/>
    <sheet name="Öğrenme Çıktıları" sheetId="47" r:id="rId6"/>
    <sheet name="Vize" sheetId="1" r:id="rId7"/>
    <sheet name="Vize-2" sheetId="49" r:id="rId8"/>
    <sheet name="Final" sheetId="50" r:id="rId9"/>
    <sheet name="Bütünleme" sheetId="51" r:id="rId10"/>
    <sheet name="Sonuc" sheetId="45" r:id="rId11"/>
  </sheets>
  <definedNames>
    <definedName name="_xlnm._FilterDatabase" localSheetId="9" hidden="1">Bütünleme!$F$95:$AS$95</definedName>
    <definedName name="_xlnm._FilterDatabase" localSheetId="8" hidden="1">Final!$F$95:$AS$95</definedName>
    <definedName name="_xlnm._FilterDatabase" localSheetId="6" hidden="1">Vize!$F$95:$AS$95</definedName>
    <definedName name="_xlnm._FilterDatabase" localSheetId="7" hidden="1">'Vize-2'!$F$95:$AS$95</definedName>
    <definedName name="ABCD" localSheetId="9">Bütünleme!$E$130</definedName>
    <definedName name="ABCD" localSheetId="8">Final!$E$130</definedName>
    <definedName name="ABCD" localSheetId="7">'Vize-2'!$E$130</definedName>
    <definedName name="ABCD">Vize!$E$130</definedName>
    <definedName name="_xlnm.Print_Area" localSheetId="0">'Ana Sayfa'!$B$3:$U$26</definedName>
    <definedName name="_xlnm.Print_Area" localSheetId="9">Bütünleme!$A$1:$AU$145</definedName>
    <definedName name="_xlnm.Print_Area" localSheetId="1">'K. Bilgiler'!$B$1:$I$20</definedName>
    <definedName name="_xlnm.Print_Area" localSheetId="4">'NOT Baremi'!$A$2:$AS$25</definedName>
    <definedName name="_xlnm.Print_Area" localSheetId="3">'S. Listesi'!$B$1:$D$43</definedName>
    <definedName name="_xlnm.Print_Area" localSheetId="10">Sonuc!$A$1:$M$108</definedName>
    <definedName name="_xlnm.Print_Area" localSheetId="6">Vize!$A$1:$AV$142</definedName>
    <definedName name="_xlnm.Print_Area" localSheetId="7">'Vize-2'!$A$1:$AT$145</definedName>
  </definedName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87" i="45" l="1"/>
  <c r="AO132" i="51"/>
  <c r="Q117" i="45"/>
  <c r="K117" i="45"/>
  <c r="AO138" i="51"/>
  <c r="AO138" i="50"/>
  <c r="AO132" i="50"/>
  <c r="AO138" i="49"/>
  <c r="AO132" i="49"/>
  <c r="AO132" i="1"/>
  <c r="AO138" i="1"/>
  <c r="J7" i="44"/>
  <c r="AT7" i="50"/>
  <c r="AT8" i="50"/>
  <c r="AT9" i="50"/>
  <c r="AT10" i="50"/>
  <c r="AT11" i="50"/>
  <c r="AT12" i="50"/>
  <c r="AT13" i="50"/>
  <c r="AT14" i="50"/>
  <c r="AT15" i="50"/>
  <c r="K16" i="45" s="1"/>
  <c r="AT16" i="50"/>
  <c r="K17" i="45" s="1"/>
  <c r="AT17" i="50"/>
  <c r="K18" i="45" s="1"/>
  <c r="AT18" i="50"/>
  <c r="K19" i="45" s="1"/>
  <c r="AT19" i="50"/>
  <c r="AT20" i="50"/>
  <c r="AT21" i="50"/>
  <c r="AT22" i="50"/>
  <c r="AT23" i="50"/>
  <c r="AT24" i="50"/>
  <c r="K25" i="45" s="1"/>
  <c r="AT25" i="50"/>
  <c r="AT26" i="50"/>
  <c r="AT27" i="50"/>
  <c r="K28" i="45" s="1"/>
  <c r="AT28" i="50"/>
  <c r="K29" i="45" s="1"/>
  <c r="AT29" i="50"/>
  <c r="K30" i="45" s="1"/>
  <c r="AT30" i="50"/>
  <c r="K31" i="45" s="1"/>
  <c r="AT31" i="50"/>
  <c r="AT32" i="50"/>
  <c r="AT33" i="50"/>
  <c r="AT34" i="50"/>
  <c r="AT35" i="50"/>
  <c r="AT36" i="50"/>
  <c r="AT37" i="50"/>
  <c r="AT38" i="50"/>
  <c r="AT39" i="50"/>
  <c r="K40" i="45" s="1"/>
  <c r="AT40" i="50"/>
  <c r="K41" i="45" s="1"/>
  <c r="AT41" i="50"/>
  <c r="K42" i="45" s="1"/>
  <c r="AT42" i="50"/>
  <c r="K43" i="45" s="1"/>
  <c r="AT43" i="50"/>
  <c r="AT44" i="50"/>
  <c r="AT45" i="50"/>
  <c r="AT46" i="50"/>
  <c r="AT47" i="50"/>
  <c r="AT48" i="50"/>
  <c r="AT49" i="50"/>
  <c r="AT50" i="50"/>
  <c r="AT51" i="50"/>
  <c r="AT52" i="50"/>
  <c r="AT53" i="50"/>
  <c r="AT54" i="50"/>
  <c r="K55" i="45" s="1"/>
  <c r="AT55" i="50"/>
  <c r="AT56" i="50"/>
  <c r="K57" i="45" s="1"/>
  <c r="AT57" i="50"/>
  <c r="AT58" i="50"/>
  <c r="AT59" i="50"/>
  <c r="AT60" i="50"/>
  <c r="AT61" i="50"/>
  <c r="K62" i="45" s="1"/>
  <c r="AT62" i="50"/>
  <c r="AT63" i="50"/>
  <c r="K64" i="45" s="1"/>
  <c r="AT64" i="50"/>
  <c r="K65" i="45" s="1"/>
  <c r="AT65" i="50"/>
  <c r="K66" i="45" s="1"/>
  <c r="AT66" i="50"/>
  <c r="K67" i="45" s="1"/>
  <c r="AT67" i="50"/>
  <c r="AT68" i="50"/>
  <c r="K69" i="45" s="1"/>
  <c r="AT69" i="50"/>
  <c r="AT70" i="50"/>
  <c r="AT71" i="50"/>
  <c r="AT72" i="50"/>
  <c r="K73" i="45" s="1"/>
  <c r="AT73" i="50"/>
  <c r="K74" i="45" s="1"/>
  <c r="AT74" i="50"/>
  <c r="AT75" i="50"/>
  <c r="AT76" i="50"/>
  <c r="K77" i="45" s="1"/>
  <c r="AT77" i="50"/>
  <c r="AT78" i="50"/>
  <c r="K79" i="45" s="1"/>
  <c r="AT79" i="50"/>
  <c r="AT80" i="50"/>
  <c r="AT81" i="50"/>
  <c r="AT82" i="50"/>
  <c r="AT83" i="50"/>
  <c r="AT84" i="50"/>
  <c r="AT85" i="50"/>
  <c r="L8" i="45"/>
  <c r="L9" i="45"/>
  <c r="L10" i="45"/>
  <c r="L11" i="45"/>
  <c r="L12" i="45"/>
  <c r="L13" i="45"/>
  <c r="L14" i="45"/>
  <c r="L15" i="45"/>
  <c r="L16" i="45"/>
  <c r="L17" i="45"/>
  <c r="L18" i="45"/>
  <c r="L19" i="45"/>
  <c r="L20" i="45"/>
  <c r="L21" i="45"/>
  <c r="L22" i="45"/>
  <c r="L23" i="45"/>
  <c r="L24" i="45"/>
  <c r="L25" i="45"/>
  <c r="L26" i="45"/>
  <c r="L27" i="45"/>
  <c r="L28" i="45"/>
  <c r="L29" i="45"/>
  <c r="L30" i="45"/>
  <c r="L31" i="45"/>
  <c r="L32" i="45"/>
  <c r="L33" i="45"/>
  <c r="L34" i="45"/>
  <c r="L35" i="45"/>
  <c r="L36" i="45"/>
  <c r="L37" i="45"/>
  <c r="L38" i="45"/>
  <c r="L39" i="45"/>
  <c r="L40" i="45"/>
  <c r="L41" i="45"/>
  <c r="L42" i="45"/>
  <c r="L43" i="45"/>
  <c r="L44" i="45"/>
  <c r="L45" i="45"/>
  <c r="L46" i="45"/>
  <c r="L47" i="45"/>
  <c r="L48" i="45"/>
  <c r="L49" i="45"/>
  <c r="L50" i="45"/>
  <c r="L51" i="45"/>
  <c r="L52" i="45"/>
  <c r="L53" i="45"/>
  <c r="L54" i="45"/>
  <c r="L55" i="45"/>
  <c r="L56" i="45"/>
  <c r="L57" i="45"/>
  <c r="L58" i="45"/>
  <c r="L59" i="45"/>
  <c r="L60" i="45"/>
  <c r="L61" i="45"/>
  <c r="L62" i="45"/>
  <c r="L63" i="45"/>
  <c r="L64" i="45"/>
  <c r="L65" i="45"/>
  <c r="L66" i="45"/>
  <c r="L67" i="45"/>
  <c r="L68" i="45"/>
  <c r="L69" i="45"/>
  <c r="L70" i="45"/>
  <c r="L71" i="45"/>
  <c r="L72" i="45"/>
  <c r="L73" i="45"/>
  <c r="L74" i="45"/>
  <c r="L75" i="45"/>
  <c r="L76" i="45"/>
  <c r="L77" i="45"/>
  <c r="L78" i="45"/>
  <c r="L79" i="45"/>
  <c r="L80" i="45"/>
  <c r="L81" i="45"/>
  <c r="L82" i="45"/>
  <c r="L83" i="45"/>
  <c r="L84" i="45"/>
  <c r="L85" i="45"/>
  <c r="K8" i="45"/>
  <c r="K9" i="45"/>
  <c r="K10" i="45"/>
  <c r="K11" i="45"/>
  <c r="K12" i="45"/>
  <c r="K13" i="45"/>
  <c r="K14" i="45"/>
  <c r="K15" i="45"/>
  <c r="K20" i="45"/>
  <c r="K21" i="45"/>
  <c r="K22" i="45"/>
  <c r="K23" i="45"/>
  <c r="K24" i="45"/>
  <c r="K26" i="45"/>
  <c r="K27" i="45"/>
  <c r="K32" i="45"/>
  <c r="K33" i="45"/>
  <c r="K34" i="45"/>
  <c r="K35" i="45"/>
  <c r="K36" i="45"/>
  <c r="K37" i="45"/>
  <c r="K38" i="45"/>
  <c r="K39" i="45"/>
  <c r="K44" i="45"/>
  <c r="K45" i="45"/>
  <c r="K46" i="45"/>
  <c r="K47" i="45"/>
  <c r="K56" i="45"/>
  <c r="K58" i="45"/>
  <c r="K59" i="45"/>
  <c r="K60" i="45"/>
  <c r="K61" i="45"/>
  <c r="K63" i="45"/>
  <c r="K68" i="45"/>
  <c r="K70" i="45"/>
  <c r="K71" i="45"/>
  <c r="K84" i="45"/>
  <c r="K85" i="45"/>
  <c r="J8" i="45"/>
  <c r="J9" i="45"/>
  <c r="J10" i="45"/>
  <c r="J11" i="45"/>
  <c r="J12" i="45"/>
  <c r="J13" i="45"/>
  <c r="J14" i="45"/>
  <c r="J15" i="45"/>
  <c r="J16" i="45"/>
  <c r="J17" i="45"/>
  <c r="J18" i="45"/>
  <c r="J19" i="45"/>
  <c r="J20" i="45"/>
  <c r="J21" i="45"/>
  <c r="J22" i="45"/>
  <c r="J23" i="45"/>
  <c r="J24" i="45"/>
  <c r="J25" i="45"/>
  <c r="J26" i="45"/>
  <c r="J27" i="45"/>
  <c r="J28" i="45"/>
  <c r="J29" i="45"/>
  <c r="J30" i="45"/>
  <c r="J31" i="45"/>
  <c r="J32" i="45"/>
  <c r="J33" i="45"/>
  <c r="J34" i="45"/>
  <c r="J35" i="45"/>
  <c r="J36" i="45"/>
  <c r="J37" i="45"/>
  <c r="J38" i="45"/>
  <c r="J39" i="45"/>
  <c r="J40" i="45"/>
  <c r="J41" i="45"/>
  <c r="J42" i="45"/>
  <c r="J43" i="45"/>
  <c r="J44" i="45"/>
  <c r="J45" i="45"/>
  <c r="J46" i="45"/>
  <c r="J47" i="45"/>
  <c r="J48" i="45"/>
  <c r="J49" i="45"/>
  <c r="J50" i="45"/>
  <c r="J51" i="45"/>
  <c r="J52" i="45"/>
  <c r="J53" i="45"/>
  <c r="J54" i="45"/>
  <c r="J55" i="45"/>
  <c r="J56" i="45"/>
  <c r="J57" i="45"/>
  <c r="J58" i="45"/>
  <c r="J59" i="45"/>
  <c r="J60" i="45"/>
  <c r="J61" i="45"/>
  <c r="J62" i="45"/>
  <c r="J63" i="45"/>
  <c r="J64" i="45"/>
  <c r="J65" i="45"/>
  <c r="J66" i="45"/>
  <c r="J67" i="45"/>
  <c r="J68" i="45"/>
  <c r="J69" i="45"/>
  <c r="J70" i="45"/>
  <c r="J71" i="45"/>
  <c r="J72" i="45"/>
  <c r="J73" i="45"/>
  <c r="J74" i="45"/>
  <c r="J75" i="45"/>
  <c r="J76" i="45"/>
  <c r="J77" i="45"/>
  <c r="J78" i="45"/>
  <c r="J79" i="45"/>
  <c r="J80" i="45"/>
  <c r="J81" i="45"/>
  <c r="J82" i="45"/>
  <c r="J83" i="45"/>
  <c r="J84" i="45"/>
  <c r="J85" i="45"/>
  <c r="I35" i="45"/>
  <c r="I46" i="45"/>
  <c r="N46" i="45" s="1"/>
  <c r="I47" i="45"/>
  <c r="N47" i="45" s="1"/>
  <c r="I58" i="45"/>
  <c r="I59" i="45"/>
  <c r="I70" i="45"/>
  <c r="I71" i="45"/>
  <c r="I82" i="45"/>
  <c r="I83" i="45"/>
  <c r="C8" i="45"/>
  <c r="C9" i="45"/>
  <c r="C10" i="45"/>
  <c r="C11" i="45"/>
  <c r="C12" i="45"/>
  <c r="C13" i="45"/>
  <c r="C14" i="45"/>
  <c r="C15" i="45"/>
  <c r="C16" i="45"/>
  <c r="C17" i="45"/>
  <c r="C18" i="45"/>
  <c r="C19" i="45"/>
  <c r="C20" i="45"/>
  <c r="C21" i="45"/>
  <c r="C22" i="45"/>
  <c r="C23" i="45"/>
  <c r="C24" i="45"/>
  <c r="C25" i="45"/>
  <c r="C26" i="45"/>
  <c r="C27" i="45"/>
  <c r="C28" i="45"/>
  <c r="C29" i="45"/>
  <c r="C30" i="45"/>
  <c r="C31" i="45"/>
  <c r="C32" i="45"/>
  <c r="C33" i="45"/>
  <c r="C34" i="45"/>
  <c r="C35" i="45"/>
  <c r="C36" i="45"/>
  <c r="C37" i="45"/>
  <c r="C38" i="45"/>
  <c r="C39" i="45"/>
  <c r="C40" i="45"/>
  <c r="C41" i="45"/>
  <c r="C42" i="45"/>
  <c r="C43" i="45"/>
  <c r="C44" i="45"/>
  <c r="C45" i="45"/>
  <c r="C46" i="45"/>
  <c r="C47" i="45"/>
  <c r="C48" i="45"/>
  <c r="C49" i="45"/>
  <c r="C50" i="45"/>
  <c r="C51" i="45"/>
  <c r="C52" i="45"/>
  <c r="C53" i="45"/>
  <c r="C54" i="45"/>
  <c r="C55" i="45"/>
  <c r="C56" i="45"/>
  <c r="C57" i="45"/>
  <c r="C58" i="45"/>
  <c r="C59" i="45"/>
  <c r="C60" i="45"/>
  <c r="C61" i="45"/>
  <c r="C62" i="45"/>
  <c r="C63" i="45"/>
  <c r="C64" i="45"/>
  <c r="C65" i="45"/>
  <c r="C66" i="45"/>
  <c r="C67" i="45"/>
  <c r="C68" i="45"/>
  <c r="C69" i="45"/>
  <c r="C70" i="45"/>
  <c r="C71" i="45"/>
  <c r="C72" i="45"/>
  <c r="C73" i="45"/>
  <c r="C74" i="45"/>
  <c r="C75" i="45"/>
  <c r="C76" i="45"/>
  <c r="C77" i="45"/>
  <c r="C78" i="45"/>
  <c r="C79" i="45"/>
  <c r="C80" i="45"/>
  <c r="C81" i="45"/>
  <c r="C82" i="45"/>
  <c r="C83" i="45"/>
  <c r="C84" i="45"/>
  <c r="C85" i="45"/>
  <c r="B8" i="45"/>
  <c r="B9" i="45"/>
  <c r="B10" i="45"/>
  <c r="B11" i="45"/>
  <c r="B12" i="45"/>
  <c r="B13" i="45"/>
  <c r="B14" i="45"/>
  <c r="B15" i="45"/>
  <c r="B16" i="45"/>
  <c r="B17" i="45"/>
  <c r="B18" i="45"/>
  <c r="B19" i="45"/>
  <c r="B20" i="45"/>
  <c r="B21" i="45"/>
  <c r="B22" i="45"/>
  <c r="B23" i="45"/>
  <c r="B24" i="45"/>
  <c r="B25" i="45"/>
  <c r="B26" i="45"/>
  <c r="B27" i="45"/>
  <c r="B28" i="45"/>
  <c r="B29" i="45"/>
  <c r="B30" i="45"/>
  <c r="B31" i="45"/>
  <c r="B32" i="45"/>
  <c r="B33" i="45"/>
  <c r="B34" i="45"/>
  <c r="B35" i="45"/>
  <c r="B36" i="45"/>
  <c r="B37" i="45"/>
  <c r="B38" i="45"/>
  <c r="B39" i="45"/>
  <c r="B40" i="45"/>
  <c r="B41" i="45"/>
  <c r="B42" i="45"/>
  <c r="B43" i="45"/>
  <c r="B44" i="45"/>
  <c r="B45" i="45"/>
  <c r="B46" i="45"/>
  <c r="B47" i="45"/>
  <c r="B48" i="45"/>
  <c r="B49" i="45"/>
  <c r="B50" i="45"/>
  <c r="B51" i="45"/>
  <c r="B52" i="45"/>
  <c r="B53" i="45"/>
  <c r="B54" i="45"/>
  <c r="B55" i="45"/>
  <c r="B56" i="45"/>
  <c r="B57" i="45"/>
  <c r="B58" i="45"/>
  <c r="B59" i="45"/>
  <c r="B60" i="45"/>
  <c r="B61" i="45"/>
  <c r="B62" i="45"/>
  <c r="B63" i="45"/>
  <c r="B64" i="45"/>
  <c r="B65" i="45"/>
  <c r="B66" i="45"/>
  <c r="B67" i="45"/>
  <c r="B68" i="45"/>
  <c r="B69" i="45"/>
  <c r="B70" i="45"/>
  <c r="B71" i="45"/>
  <c r="B72" i="45"/>
  <c r="B73" i="45"/>
  <c r="B74" i="45"/>
  <c r="B75" i="45"/>
  <c r="B76" i="45"/>
  <c r="B77" i="45"/>
  <c r="B78" i="45"/>
  <c r="B79" i="45"/>
  <c r="B80" i="45"/>
  <c r="B81" i="45"/>
  <c r="B82" i="45"/>
  <c r="B83" i="45"/>
  <c r="B84" i="45"/>
  <c r="B85" i="45"/>
  <c r="A85" i="45"/>
  <c r="A84" i="45"/>
  <c r="A83" i="45"/>
  <c r="A82" i="45"/>
  <c r="A81" i="45"/>
  <c r="A80" i="45"/>
  <c r="A79" i="45"/>
  <c r="A78" i="45"/>
  <c r="A77" i="45"/>
  <c r="A76" i="45"/>
  <c r="A75" i="45"/>
  <c r="A74" i="45"/>
  <c r="A73" i="45"/>
  <c r="A72" i="45"/>
  <c r="A71" i="45"/>
  <c r="A70" i="45"/>
  <c r="A69" i="45"/>
  <c r="A68" i="45"/>
  <c r="A67" i="45"/>
  <c r="A66" i="45"/>
  <c r="A65" i="45"/>
  <c r="A64" i="45"/>
  <c r="A63" i="45"/>
  <c r="A62" i="45"/>
  <c r="A61" i="45"/>
  <c r="A60" i="45"/>
  <c r="A59" i="45"/>
  <c r="A58" i="45"/>
  <c r="A57" i="45"/>
  <c r="A56" i="45"/>
  <c r="A55" i="45"/>
  <c r="A54" i="45"/>
  <c r="A53" i="45"/>
  <c r="A52" i="45"/>
  <c r="A51" i="45"/>
  <c r="A50" i="45"/>
  <c r="A49" i="45"/>
  <c r="A48" i="45"/>
  <c r="A47" i="45"/>
  <c r="A46" i="45"/>
  <c r="A45" i="45"/>
  <c r="A44" i="45"/>
  <c r="A43" i="45"/>
  <c r="A42" i="45"/>
  <c r="A41" i="45"/>
  <c r="A40" i="45"/>
  <c r="A39" i="45"/>
  <c r="A38" i="45"/>
  <c r="A37" i="45"/>
  <c r="A36" i="45"/>
  <c r="A35" i="45"/>
  <c r="A34" i="45"/>
  <c r="A33" i="45"/>
  <c r="A32" i="45"/>
  <c r="A31" i="45"/>
  <c r="A30" i="45"/>
  <c r="A29" i="45"/>
  <c r="A28" i="45"/>
  <c r="A27" i="45"/>
  <c r="A26" i="45"/>
  <c r="A25" i="45"/>
  <c r="A24" i="45"/>
  <c r="A23" i="45"/>
  <c r="A22" i="45"/>
  <c r="A21" i="45"/>
  <c r="A20" i="45"/>
  <c r="A19" i="45"/>
  <c r="A18" i="45"/>
  <c r="A17" i="45"/>
  <c r="A16" i="45"/>
  <c r="A15" i="45"/>
  <c r="A14" i="45"/>
  <c r="A13" i="45"/>
  <c r="A12" i="45"/>
  <c r="A11" i="45"/>
  <c r="A10" i="45"/>
  <c r="A9" i="45"/>
  <c r="A8" i="45"/>
  <c r="A7" i="45"/>
  <c r="C117" i="51"/>
  <c r="C7" i="51"/>
  <c r="C8" i="51"/>
  <c r="C9" i="51"/>
  <c r="C10" i="51"/>
  <c r="C11" i="51"/>
  <c r="C12" i="51"/>
  <c r="C13" i="51"/>
  <c r="C14" i="51"/>
  <c r="C15" i="51"/>
  <c r="C16" i="51"/>
  <c r="C17" i="51"/>
  <c r="C18" i="51"/>
  <c r="C19" i="51"/>
  <c r="C20" i="51"/>
  <c r="C21" i="51"/>
  <c r="C22" i="51"/>
  <c r="C23" i="51"/>
  <c r="C24" i="51"/>
  <c r="C25" i="51"/>
  <c r="C26" i="51"/>
  <c r="C27" i="51"/>
  <c r="C28" i="51"/>
  <c r="C29" i="51"/>
  <c r="C30" i="51"/>
  <c r="C31" i="51"/>
  <c r="C32" i="51"/>
  <c r="C33" i="51"/>
  <c r="C34" i="51"/>
  <c r="C35" i="51"/>
  <c r="C36" i="51"/>
  <c r="C37" i="51"/>
  <c r="C38" i="51"/>
  <c r="C39" i="51"/>
  <c r="C40" i="51"/>
  <c r="C41" i="51"/>
  <c r="C42" i="51"/>
  <c r="C43" i="51"/>
  <c r="C44" i="51"/>
  <c r="C45" i="51"/>
  <c r="C46" i="51"/>
  <c r="C47" i="51"/>
  <c r="C48" i="51"/>
  <c r="C49" i="51"/>
  <c r="C50" i="51"/>
  <c r="C51" i="51"/>
  <c r="C52" i="51"/>
  <c r="C53" i="51"/>
  <c r="C54" i="51"/>
  <c r="C55" i="51"/>
  <c r="C56" i="51"/>
  <c r="C57" i="51"/>
  <c r="C58" i="51"/>
  <c r="C59" i="51"/>
  <c r="C60" i="51"/>
  <c r="C61" i="51"/>
  <c r="C62" i="51"/>
  <c r="C63" i="51"/>
  <c r="C64" i="51"/>
  <c r="C65" i="51"/>
  <c r="C66" i="51"/>
  <c r="C67" i="51"/>
  <c r="C68" i="51"/>
  <c r="C69" i="51"/>
  <c r="C70" i="51"/>
  <c r="C71" i="51"/>
  <c r="C72" i="51"/>
  <c r="C73" i="51"/>
  <c r="C74" i="51"/>
  <c r="C75" i="51"/>
  <c r="C76" i="51"/>
  <c r="C77" i="51"/>
  <c r="C78" i="51"/>
  <c r="C79" i="51"/>
  <c r="C80" i="51"/>
  <c r="C81" i="51"/>
  <c r="C82" i="51"/>
  <c r="C83" i="51"/>
  <c r="C84" i="51"/>
  <c r="C85" i="51"/>
  <c r="B7" i="51"/>
  <c r="B8" i="51"/>
  <c r="B9" i="51"/>
  <c r="B10" i="51"/>
  <c r="B11" i="51"/>
  <c r="B12" i="51"/>
  <c r="B13" i="51"/>
  <c r="B14" i="51"/>
  <c r="B15" i="51"/>
  <c r="B16" i="51"/>
  <c r="B17" i="51"/>
  <c r="B18" i="51"/>
  <c r="B19" i="51"/>
  <c r="B20" i="51"/>
  <c r="B21" i="51"/>
  <c r="B22" i="51"/>
  <c r="B23" i="51"/>
  <c r="B24" i="51"/>
  <c r="B25" i="51"/>
  <c r="B26" i="51"/>
  <c r="B27" i="51"/>
  <c r="B28" i="51"/>
  <c r="B29" i="51"/>
  <c r="B30" i="51"/>
  <c r="B31" i="51"/>
  <c r="B32" i="51"/>
  <c r="B33" i="51"/>
  <c r="B34" i="51"/>
  <c r="B35" i="51"/>
  <c r="B36" i="51"/>
  <c r="B37" i="51"/>
  <c r="B38" i="51"/>
  <c r="B39" i="51"/>
  <c r="B40" i="51"/>
  <c r="B41" i="51"/>
  <c r="B42" i="51"/>
  <c r="B43" i="51"/>
  <c r="B44" i="51"/>
  <c r="B45" i="51"/>
  <c r="B46" i="51"/>
  <c r="B47" i="51"/>
  <c r="B48" i="51"/>
  <c r="B49" i="51"/>
  <c r="B50" i="51"/>
  <c r="B51" i="51"/>
  <c r="B52" i="51"/>
  <c r="B53" i="51"/>
  <c r="B54" i="51"/>
  <c r="B55" i="51"/>
  <c r="B56" i="51"/>
  <c r="B57" i="51"/>
  <c r="B58" i="51"/>
  <c r="B59" i="51"/>
  <c r="B60" i="51"/>
  <c r="B61" i="51"/>
  <c r="B62" i="51"/>
  <c r="B63" i="51"/>
  <c r="B64" i="51"/>
  <c r="B65" i="51"/>
  <c r="B66" i="51"/>
  <c r="B67" i="51"/>
  <c r="B68" i="51"/>
  <c r="B69" i="51"/>
  <c r="B70" i="51"/>
  <c r="B71" i="51"/>
  <c r="B72" i="51"/>
  <c r="B73" i="51"/>
  <c r="B74" i="51"/>
  <c r="B75" i="51"/>
  <c r="B76" i="51"/>
  <c r="B77" i="51"/>
  <c r="B78" i="51"/>
  <c r="B79" i="51"/>
  <c r="B80" i="51"/>
  <c r="B81" i="51"/>
  <c r="B82" i="51"/>
  <c r="B83" i="51"/>
  <c r="B84" i="51"/>
  <c r="B85" i="51"/>
  <c r="AT7" i="51"/>
  <c r="AT8" i="51"/>
  <c r="AT9" i="51"/>
  <c r="AT10" i="51"/>
  <c r="AT11" i="51"/>
  <c r="AT12" i="51"/>
  <c r="AT13" i="51"/>
  <c r="AT14" i="51"/>
  <c r="AT15" i="51"/>
  <c r="AT16" i="51"/>
  <c r="AT17" i="51"/>
  <c r="AT18" i="51"/>
  <c r="AT19" i="51"/>
  <c r="AT20" i="51"/>
  <c r="AT21" i="51"/>
  <c r="AT22" i="51"/>
  <c r="AT23" i="51"/>
  <c r="AT24" i="51"/>
  <c r="AT25" i="51"/>
  <c r="AT26" i="51"/>
  <c r="AT27" i="51"/>
  <c r="AT28" i="51"/>
  <c r="AT29" i="51"/>
  <c r="AT30" i="51"/>
  <c r="AT31" i="51"/>
  <c r="AT32" i="51"/>
  <c r="AT33" i="51"/>
  <c r="AT34" i="51"/>
  <c r="AT35" i="51"/>
  <c r="AT36" i="51"/>
  <c r="AT37" i="51"/>
  <c r="AT38" i="51"/>
  <c r="AT39" i="51"/>
  <c r="AT40" i="51"/>
  <c r="AT41" i="51"/>
  <c r="AT42" i="51"/>
  <c r="AT43" i="51"/>
  <c r="AT44" i="51"/>
  <c r="AT45" i="51"/>
  <c r="AT46" i="51"/>
  <c r="AT47" i="51"/>
  <c r="AT48" i="51"/>
  <c r="AT49" i="51"/>
  <c r="AT50" i="51"/>
  <c r="AT51" i="51"/>
  <c r="AT52" i="51"/>
  <c r="AT53" i="51"/>
  <c r="AT54" i="51"/>
  <c r="AT55" i="51"/>
  <c r="AT56" i="51"/>
  <c r="AT57" i="51"/>
  <c r="AT58" i="51"/>
  <c r="AT59" i="51"/>
  <c r="AT60" i="51"/>
  <c r="AT61" i="51"/>
  <c r="AT62" i="51"/>
  <c r="AT63" i="51"/>
  <c r="AT64" i="51"/>
  <c r="AT65" i="51"/>
  <c r="AT66" i="51"/>
  <c r="AT67" i="51"/>
  <c r="AT68" i="51"/>
  <c r="AT69" i="51"/>
  <c r="AT70" i="51"/>
  <c r="AT71" i="51"/>
  <c r="AT72" i="51"/>
  <c r="AT73" i="51"/>
  <c r="AT74" i="51"/>
  <c r="AT75" i="51"/>
  <c r="AT76" i="51"/>
  <c r="AT77" i="51"/>
  <c r="AT78" i="51"/>
  <c r="AT79" i="51"/>
  <c r="AT80" i="51"/>
  <c r="AT81" i="51"/>
  <c r="AT82" i="51"/>
  <c r="AT83" i="51"/>
  <c r="AT84" i="51"/>
  <c r="AT85" i="51"/>
  <c r="A85" i="51"/>
  <c r="A84" i="51"/>
  <c r="A83" i="51"/>
  <c r="A82" i="51"/>
  <c r="A81" i="51"/>
  <c r="A80" i="51"/>
  <c r="A79" i="51"/>
  <c r="A78" i="51"/>
  <c r="A77" i="51"/>
  <c r="A76" i="51"/>
  <c r="A75" i="51"/>
  <c r="A74" i="51"/>
  <c r="A73" i="51"/>
  <c r="A72" i="51"/>
  <c r="A71" i="51"/>
  <c r="A70" i="51"/>
  <c r="A69" i="51"/>
  <c r="A68" i="51"/>
  <c r="A67" i="51"/>
  <c r="A66" i="51"/>
  <c r="A65" i="51"/>
  <c r="A64" i="51"/>
  <c r="A63" i="51"/>
  <c r="A62" i="51"/>
  <c r="A61" i="51"/>
  <c r="A60" i="51"/>
  <c r="A59" i="51"/>
  <c r="A58" i="51"/>
  <c r="A57" i="51"/>
  <c r="A56" i="51"/>
  <c r="A55" i="51"/>
  <c r="A54" i="51"/>
  <c r="A53" i="51"/>
  <c r="A52" i="51"/>
  <c r="A51" i="51"/>
  <c r="A50" i="51"/>
  <c r="A49" i="51"/>
  <c r="A48" i="51"/>
  <c r="A47" i="51"/>
  <c r="A46" i="51"/>
  <c r="A45" i="51"/>
  <c r="A44" i="51"/>
  <c r="A43" i="51"/>
  <c r="A42" i="51"/>
  <c r="A41" i="51"/>
  <c r="A40" i="51"/>
  <c r="A39" i="51"/>
  <c r="A38" i="51"/>
  <c r="A37" i="51"/>
  <c r="A36" i="51"/>
  <c r="A35" i="51"/>
  <c r="A34" i="51"/>
  <c r="A33" i="51"/>
  <c r="A32" i="51"/>
  <c r="A31" i="51"/>
  <c r="A30" i="51"/>
  <c r="A29" i="51"/>
  <c r="A28" i="51"/>
  <c r="A27" i="51"/>
  <c r="A26" i="51"/>
  <c r="A25" i="51"/>
  <c r="A24" i="51"/>
  <c r="A23" i="51"/>
  <c r="A22" i="51"/>
  <c r="A21" i="51"/>
  <c r="A20" i="51"/>
  <c r="A19" i="51"/>
  <c r="A18" i="51"/>
  <c r="A17" i="51"/>
  <c r="A16" i="51"/>
  <c r="A15" i="51"/>
  <c r="A14" i="51"/>
  <c r="A13" i="51"/>
  <c r="A12" i="51"/>
  <c r="A11" i="51"/>
  <c r="A10" i="51"/>
  <c r="A9" i="51"/>
  <c r="A8" i="51"/>
  <c r="A7" i="51"/>
  <c r="A6" i="51"/>
  <c r="K72" i="45"/>
  <c r="K75" i="45"/>
  <c r="K76" i="45"/>
  <c r="K78" i="45"/>
  <c r="K80" i="45"/>
  <c r="K81" i="45"/>
  <c r="K82" i="45"/>
  <c r="K83" i="45"/>
  <c r="C7" i="50"/>
  <c r="C8" i="50"/>
  <c r="C9" i="50"/>
  <c r="C10" i="50"/>
  <c r="C11" i="50"/>
  <c r="C12" i="50"/>
  <c r="C13" i="50"/>
  <c r="C14" i="50"/>
  <c r="C15" i="50"/>
  <c r="C16" i="50"/>
  <c r="C17" i="50"/>
  <c r="C18" i="50"/>
  <c r="C19" i="50"/>
  <c r="C20" i="50"/>
  <c r="C21" i="50"/>
  <c r="C22" i="50"/>
  <c r="C23" i="50"/>
  <c r="C24" i="50"/>
  <c r="C25" i="50"/>
  <c r="C26" i="50"/>
  <c r="C27" i="50"/>
  <c r="C28" i="50"/>
  <c r="C29" i="50"/>
  <c r="C30" i="50"/>
  <c r="C31" i="50"/>
  <c r="C32" i="50"/>
  <c r="C33" i="50"/>
  <c r="C34" i="50"/>
  <c r="C35" i="50"/>
  <c r="C36" i="50"/>
  <c r="C37" i="50"/>
  <c r="C38" i="50"/>
  <c r="C39" i="50"/>
  <c r="C40" i="50"/>
  <c r="C41" i="50"/>
  <c r="C42" i="50"/>
  <c r="C43" i="50"/>
  <c r="C44" i="50"/>
  <c r="C45" i="50"/>
  <c r="C46" i="50"/>
  <c r="C47" i="50"/>
  <c r="C48" i="50"/>
  <c r="C49" i="50"/>
  <c r="C50" i="50"/>
  <c r="C51" i="50"/>
  <c r="C52" i="50"/>
  <c r="C53" i="50"/>
  <c r="C54" i="50"/>
  <c r="C55" i="50"/>
  <c r="C56" i="50"/>
  <c r="C57" i="50"/>
  <c r="C58" i="50"/>
  <c r="C59" i="50"/>
  <c r="C60" i="50"/>
  <c r="C61" i="50"/>
  <c r="C62" i="50"/>
  <c r="C63" i="50"/>
  <c r="C64" i="50"/>
  <c r="C65" i="50"/>
  <c r="C66" i="50"/>
  <c r="C67" i="50"/>
  <c r="C68" i="50"/>
  <c r="C69" i="50"/>
  <c r="C70" i="50"/>
  <c r="C71" i="50"/>
  <c r="C72" i="50"/>
  <c r="C73" i="50"/>
  <c r="C74" i="50"/>
  <c r="C75" i="50"/>
  <c r="C76" i="50"/>
  <c r="C77" i="50"/>
  <c r="C78" i="50"/>
  <c r="C79" i="50"/>
  <c r="C80" i="50"/>
  <c r="C81" i="50"/>
  <c r="C82" i="50"/>
  <c r="C83" i="50"/>
  <c r="C84" i="50"/>
  <c r="C85" i="50"/>
  <c r="B7" i="50"/>
  <c r="B8" i="50"/>
  <c r="B9" i="50"/>
  <c r="B10" i="50"/>
  <c r="B11" i="50"/>
  <c r="B12" i="50"/>
  <c r="B13" i="50"/>
  <c r="B14" i="50"/>
  <c r="B15" i="50"/>
  <c r="B16" i="50"/>
  <c r="B17" i="50"/>
  <c r="B18" i="50"/>
  <c r="B19" i="50"/>
  <c r="B20" i="50"/>
  <c r="B21" i="50"/>
  <c r="B22" i="50"/>
  <c r="B23" i="50"/>
  <c r="B24" i="50"/>
  <c r="B25" i="50"/>
  <c r="B26" i="50"/>
  <c r="B27" i="50"/>
  <c r="B28" i="50"/>
  <c r="B29" i="50"/>
  <c r="B30" i="50"/>
  <c r="B31" i="50"/>
  <c r="B32" i="50"/>
  <c r="B33" i="50"/>
  <c r="B34" i="50"/>
  <c r="B35" i="50"/>
  <c r="B36" i="50"/>
  <c r="B37" i="50"/>
  <c r="B38" i="50"/>
  <c r="B39" i="50"/>
  <c r="B40" i="50"/>
  <c r="B41" i="50"/>
  <c r="B42" i="50"/>
  <c r="B43" i="50"/>
  <c r="B44" i="50"/>
  <c r="B45" i="50"/>
  <c r="B46" i="50"/>
  <c r="B47" i="50"/>
  <c r="B48" i="50"/>
  <c r="B49" i="50"/>
  <c r="B50" i="50"/>
  <c r="B51" i="50"/>
  <c r="B52" i="50"/>
  <c r="B53" i="50"/>
  <c r="B54" i="50"/>
  <c r="B55" i="50"/>
  <c r="B56" i="50"/>
  <c r="B57" i="50"/>
  <c r="B58" i="50"/>
  <c r="B59" i="50"/>
  <c r="B60" i="50"/>
  <c r="B61" i="50"/>
  <c r="B62" i="50"/>
  <c r="B63" i="50"/>
  <c r="B64" i="50"/>
  <c r="B65" i="50"/>
  <c r="B66" i="50"/>
  <c r="B67" i="50"/>
  <c r="B68" i="50"/>
  <c r="B69" i="50"/>
  <c r="B70" i="50"/>
  <c r="B71" i="50"/>
  <c r="B72" i="50"/>
  <c r="B73" i="50"/>
  <c r="B74" i="50"/>
  <c r="B75" i="50"/>
  <c r="B76" i="50"/>
  <c r="B77" i="50"/>
  <c r="B78" i="50"/>
  <c r="B79" i="50"/>
  <c r="B80" i="50"/>
  <c r="B81" i="50"/>
  <c r="B82" i="50"/>
  <c r="B83" i="50"/>
  <c r="B84" i="50"/>
  <c r="B85" i="50"/>
  <c r="A85" i="50"/>
  <c r="A84" i="50"/>
  <c r="A83" i="50"/>
  <c r="A82" i="50"/>
  <c r="A81" i="50"/>
  <c r="A80" i="50"/>
  <c r="A79" i="50"/>
  <c r="A78" i="50"/>
  <c r="A77" i="50"/>
  <c r="A76" i="50"/>
  <c r="A75" i="50"/>
  <c r="A74" i="50"/>
  <c r="A73" i="50"/>
  <c r="A72" i="50"/>
  <c r="A71" i="50"/>
  <c r="A70" i="50"/>
  <c r="A69" i="50"/>
  <c r="A68" i="50"/>
  <c r="A67" i="50"/>
  <c r="A66" i="50"/>
  <c r="A65" i="50"/>
  <c r="A64" i="50"/>
  <c r="A63" i="50"/>
  <c r="A62" i="50"/>
  <c r="A61" i="50"/>
  <c r="A60" i="50"/>
  <c r="A59" i="50"/>
  <c r="A58" i="50"/>
  <c r="A57" i="50"/>
  <c r="A56" i="50"/>
  <c r="A55" i="50"/>
  <c r="A54" i="50"/>
  <c r="A53" i="50"/>
  <c r="A52" i="50"/>
  <c r="A51" i="50"/>
  <c r="A50" i="50"/>
  <c r="A49" i="50"/>
  <c r="A48" i="50"/>
  <c r="A47" i="50"/>
  <c r="A46" i="50"/>
  <c r="A45" i="50"/>
  <c r="A44" i="50"/>
  <c r="A43" i="50"/>
  <c r="A42" i="50"/>
  <c r="A41" i="50"/>
  <c r="A40" i="50"/>
  <c r="A39" i="50"/>
  <c r="A38" i="50"/>
  <c r="A37" i="50"/>
  <c r="A36" i="50"/>
  <c r="A35" i="50"/>
  <c r="A34" i="50"/>
  <c r="A33" i="50"/>
  <c r="A32" i="50"/>
  <c r="A31" i="50"/>
  <c r="A30" i="50"/>
  <c r="A29" i="50"/>
  <c r="A28" i="50"/>
  <c r="A27" i="50"/>
  <c r="A26" i="50"/>
  <c r="A25" i="50"/>
  <c r="A24" i="50"/>
  <c r="A23" i="50"/>
  <c r="A22" i="50"/>
  <c r="A21" i="50"/>
  <c r="A20" i="50"/>
  <c r="A19" i="50"/>
  <c r="A18" i="50"/>
  <c r="A17" i="50"/>
  <c r="A16" i="50"/>
  <c r="A15" i="50"/>
  <c r="A14" i="50"/>
  <c r="A13" i="50"/>
  <c r="A12" i="50"/>
  <c r="A11" i="50"/>
  <c r="A10" i="50"/>
  <c r="A9" i="50"/>
  <c r="A8" i="50"/>
  <c r="A7" i="50"/>
  <c r="A6" i="50"/>
  <c r="C117" i="49"/>
  <c r="AT7" i="49"/>
  <c r="AT8" i="49"/>
  <c r="AT9" i="49"/>
  <c r="AT10" i="49"/>
  <c r="AT11" i="49"/>
  <c r="AT12" i="49"/>
  <c r="AT13" i="49"/>
  <c r="AT14" i="49"/>
  <c r="AT15" i="49"/>
  <c r="AT16" i="49"/>
  <c r="AT17" i="49"/>
  <c r="AT18" i="49"/>
  <c r="AT19" i="49"/>
  <c r="AT20" i="49"/>
  <c r="AT21" i="49"/>
  <c r="AT22" i="49"/>
  <c r="AT23" i="49"/>
  <c r="AT24" i="49"/>
  <c r="AT25" i="49"/>
  <c r="AT26" i="49"/>
  <c r="AT27" i="49"/>
  <c r="AT28" i="49"/>
  <c r="AT29" i="49"/>
  <c r="AT30" i="49"/>
  <c r="AT31" i="49"/>
  <c r="AT32" i="49"/>
  <c r="AT33" i="49"/>
  <c r="AT34" i="49"/>
  <c r="AT35" i="49"/>
  <c r="AT36" i="49"/>
  <c r="AT37" i="49"/>
  <c r="AT38" i="49"/>
  <c r="AT39" i="49"/>
  <c r="AT40" i="49"/>
  <c r="AT41" i="49"/>
  <c r="AT42" i="49"/>
  <c r="AT43" i="49"/>
  <c r="AT44" i="49"/>
  <c r="AT45" i="49"/>
  <c r="AT46" i="49"/>
  <c r="AT47" i="49"/>
  <c r="AT48" i="49"/>
  <c r="AT49" i="49"/>
  <c r="AT50" i="49"/>
  <c r="AT51" i="49"/>
  <c r="AT52" i="49"/>
  <c r="AT53" i="49"/>
  <c r="AT54" i="49"/>
  <c r="AT55" i="49"/>
  <c r="AT56" i="49"/>
  <c r="AT57" i="49"/>
  <c r="AT58" i="49"/>
  <c r="AT59" i="49"/>
  <c r="AT60" i="49"/>
  <c r="AT61" i="49"/>
  <c r="AT62" i="49"/>
  <c r="AT63" i="49"/>
  <c r="AT64" i="49"/>
  <c r="AT65" i="49"/>
  <c r="AT66" i="49"/>
  <c r="AT67" i="49"/>
  <c r="AT68" i="49"/>
  <c r="AT69" i="49"/>
  <c r="AT70" i="49"/>
  <c r="AT71" i="49"/>
  <c r="AT72" i="49"/>
  <c r="AT73" i="49"/>
  <c r="AT74" i="49"/>
  <c r="AT75" i="49"/>
  <c r="AT76" i="49"/>
  <c r="AT77" i="49"/>
  <c r="AT78" i="49"/>
  <c r="AT79" i="49"/>
  <c r="AT80" i="49"/>
  <c r="AT81" i="49"/>
  <c r="AT82" i="49"/>
  <c r="AT83" i="49"/>
  <c r="AT84" i="49"/>
  <c r="AT85" i="49"/>
  <c r="A85" i="49"/>
  <c r="A84" i="49"/>
  <c r="A83" i="49"/>
  <c r="B81" i="49"/>
  <c r="B82" i="49"/>
  <c r="B83" i="49"/>
  <c r="B84" i="49"/>
  <c r="B85" i="49"/>
  <c r="C81" i="49"/>
  <c r="C82" i="49"/>
  <c r="C83" i="49"/>
  <c r="C84" i="49"/>
  <c r="C85" i="49"/>
  <c r="A82" i="49"/>
  <c r="A81" i="49"/>
  <c r="A80" i="49"/>
  <c r="A79" i="49"/>
  <c r="A78" i="49"/>
  <c r="A77" i="49"/>
  <c r="A76" i="49"/>
  <c r="A75" i="49"/>
  <c r="A74" i="49"/>
  <c r="A73" i="49"/>
  <c r="A72" i="49"/>
  <c r="A71" i="49"/>
  <c r="A70" i="49"/>
  <c r="A69" i="49"/>
  <c r="A68" i="49"/>
  <c r="A67" i="49"/>
  <c r="A66" i="49"/>
  <c r="A65" i="49"/>
  <c r="A64" i="49"/>
  <c r="A63" i="49"/>
  <c r="A62" i="49"/>
  <c r="A61" i="49"/>
  <c r="A60" i="49"/>
  <c r="A59" i="49"/>
  <c r="A58" i="49"/>
  <c r="A57" i="49"/>
  <c r="A56" i="49"/>
  <c r="A55" i="49"/>
  <c r="A54" i="49"/>
  <c r="A53" i="49"/>
  <c r="A52" i="49"/>
  <c r="A51" i="49"/>
  <c r="A50" i="49"/>
  <c r="A49" i="49"/>
  <c r="A48" i="49"/>
  <c r="A47" i="49"/>
  <c r="A46" i="49"/>
  <c r="A45" i="49"/>
  <c r="B7" i="49"/>
  <c r="B8" i="49"/>
  <c r="B9" i="49"/>
  <c r="B10" i="49"/>
  <c r="B11" i="49"/>
  <c r="B12" i="49"/>
  <c r="B13" i="49"/>
  <c r="B14" i="49"/>
  <c r="B15" i="49"/>
  <c r="B16" i="49"/>
  <c r="B17" i="49"/>
  <c r="B18" i="49"/>
  <c r="B19" i="49"/>
  <c r="B20" i="49"/>
  <c r="B21" i="49"/>
  <c r="B22" i="49"/>
  <c r="B23" i="49"/>
  <c r="B24" i="49"/>
  <c r="B25" i="49"/>
  <c r="B26" i="49"/>
  <c r="B27" i="49"/>
  <c r="B28" i="49"/>
  <c r="B29" i="49"/>
  <c r="B30" i="49"/>
  <c r="B31" i="49"/>
  <c r="B32" i="49"/>
  <c r="B33" i="49"/>
  <c r="B34" i="49"/>
  <c r="B35" i="49"/>
  <c r="B36" i="49"/>
  <c r="B37" i="49"/>
  <c r="B38" i="49"/>
  <c r="B39" i="49"/>
  <c r="B40" i="49"/>
  <c r="B41" i="49"/>
  <c r="B42" i="49"/>
  <c r="B43" i="49"/>
  <c r="B44" i="49"/>
  <c r="B45" i="49"/>
  <c r="B46" i="49"/>
  <c r="B47" i="49"/>
  <c r="B48" i="49"/>
  <c r="B49" i="49"/>
  <c r="B50" i="49"/>
  <c r="B51" i="49"/>
  <c r="B52" i="49"/>
  <c r="B53" i="49"/>
  <c r="B54" i="49"/>
  <c r="B55" i="49"/>
  <c r="B56" i="49"/>
  <c r="B57" i="49"/>
  <c r="B58" i="49"/>
  <c r="B59" i="49"/>
  <c r="B60" i="49"/>
  <c r="B61" i="49"/>
  <c r="B62" i="49"/>
  <c r="B63" i="49"/>
  <c r="B64" i="49"/>
  <c r="B65" i="49"/>
  <c r="B66" i="49"/>
  <c r="B67" i="49"/>
  <c r="B68" i="49"/>
  <c r="B69" i="49"/>
  <c r="B70" i="49"/>
  <c r="B71" i="49"/>
  <c r="B72" i="49"/>
  <c r="B73" i="49"/>
  <c r="B74" i="49"/>
  <c r="B75" i="49"/>
  <c r="B76" i="49"/>
  <c r="B77" i="49"/>
  <c r="B78" i="49"/>
  <c r="B79" i="49"/>
  <c r="B80" i="49"/>
  <c r="C35" i="49"/>
  <c r="C36" i="49"/>
  <c r="C37" i="49"/>
  <c r="C38" i="49"/>
  <c r="C39" i="49"/>
  <c r="C40" i="49"/>
  <c r="C41" i="49"/>
  <c r="C42" i="49"/>
  <c r="C43" i="49"/>
  <c r="C44" i="49"/>
  <c r="C45" i="49"/>
  <c r="C46" i="49"/>
  <c r="C47" i="49"/>
  <c r="C48" i="49"/>
  <c r="C49" i="49"/>
  <c r="C50" i="49"/>
  <c r="C51" i="49"/>
  <c r="C52" i="49"/>
  <c r="C53" i="49"/>
  <c r="C54" i="49"/>
  <c r="C55" i="49"/>
  <c r="C56" i="49"/>
  <c r="C57" i="49"/>
  <c r="C58" i="49"/>
  <c r="C59" i="49"/>
  <c r="C60" i="49"/>
  <c r="C61" i="49"/>
  <c r="C62" i="49"/>
  <c r="C63" i="49"/>
  <c r="C64" i="49"/>
  <c r="C65" i="49"/>
  <c r="C66" i="49"/>
  <c r="C67" i="49"/>
  <c r="C68" i="49"/>
  <c r="C69" i="49"/>
  <c r="C70" i="49"/>
  <c r="C71" i="49"/>
  <c r="C72" i="49"/>
  <c r="C73" i="49"/>
  <c r="C74" i="49"/>
  <c r="C75" i="49"/>
  <c r="C76" i="49"/>
  <c r="C77" i="49"/>
  <c r="C78" i="49"/>
  <c r="C79" i="49"/>
  <c r="C80" i="49"/>
  <c r="C7" i="49"/>
  <c r="C8" i="49"/>
  <c r="C9" i="49"/>
  <c r="C10" i="49"/>
  <c r="C11" i="49"/>
  <c r="C12" i="49"/>
  <c r="C13" i="49"/>
  <c r="C14" i="49"/>
  <c r="C15" i="49"/>
  <c r="C16" i="49"/>
  <c r="C17" i="49"/>
  <c r="C18" i="49"/>
  <c r="C19" i="49"/>
  <c r="C20" i="49"/>
  <c r="C21" i="49"/>
  <c r="C22" i="49"/>
  <c r="C23" i="49"/>
  <c r="C24" i="49"/>
  <c r="C25" i="49"/>
  <c r="C26" i="49"/>
  <c r="C27" i="49"/>
  <c r="C28" i="49"/>
  <c r="C29" i="49"/>
  <c r="C30" i="49"/>
  <c r="C31" i="49"/>
  <c r="C32" i="49"/>
  <c r="C33" i="49"/>
  <c r="C34" i="49"/>
  <c r="AT35" i="1"/>
  <c r="I36" i="45" s="1"/>
  <c r="N36" i="45" s="1"/>
  <c r="AT36" i="1"/>
  <c r="I37" i="45" s="1"/>
  <c r="AT37" i="1"/>
  <c r="I38" i="45" s="1"/>
  <c r="AT38" i="1"/>
  <c r="I39" i="45" s="1"/>
  <c r="N39" i="45" s="1"/>
  <c r="AT39" i="1"/>
  <c r="I40" i="45" s="1"/>
  <c r="N40" i="45" s="1"/>
  <c r="AT40" i="1"/>
  <c r="I41" i="45" s="1"/>
  <c r="N41" i="45" s="1"/>
  <c r="AT41" i="1"/>
  <c r="I42" i="45" s="1"/>
  <c r="AT42" i="1"/>
  <c r="I43" i="45" s="1"/>
  <c r="AT43" i="1"/>
  <c r="I44" i="45" s="1"/>
  <c r="N44" i="45" s="1"/>
  <c r="AT44" i="1"/>
  <c r="I45" i="45" s="1"/>
  <c r="N45" i="45" s="1"/>
  <c r="AT45" i="1"/>
  <c r="AT46" i="1"/>
  <c r="AT47" i="1"/>
  <c r="I48" i="45" s="1"/>
  <c r="AT48" i="1"/>
  <c r="I49" i="45" s="1"/>
  <c r="AT49" i="1"/>
  <c r="I50" i="45" s="1"/>
  <c r="AT50" i="1"/>
  <c r="I51" i="45" s="1"/>
  <c r="AT51" i="1"/>
  <c r="I52" i="45" s="1"/>
  <c r="AT52" i="1"/>
  <c r="I53" i="45" s="1"/>
  <c r="AT53" i="1"/>
  <c r="I54" i="45" s="1"/>
  <c r="AT54" i="1"/>
  <c r="I55" i="45" s="1"/>
  <c r="AT55" i="1"/>
  <c r="I56" i="45" s="1"/>
  <c r="AT56" i="1"/>
  <c r="I57" i="45" s="1"/>
  <c r="AT57" i="1"/>
  <c r="AT58" i="1"/>
  <c r="AT59" i="1"/>
  <c r="I60" i="45" s="1"/>
  <c r="AT60" i="1"/>
  <c r="I61" i="45" s="1"/>
  <c r="AT61" i="1"/>
  <c r="I62" i="45" s="1"/>
  <c r="AT62" i="1"/>
  <c r="I63" i="45" s="1"/>
  <c r="AT63" i="1"/>
  <c r="I64" i="45" s="1"/>
  <c r="AT64" i="1"/>
  <c r="I65" i="45" s="1"/>
  <c r="AT65" i="1"/>
  <c r="I66" i="45" s="1"/>
  <c r="AT66" i="1"/>
  <c r="I67" i="45" s="1"/>
  <c r="AT67" i="1"/>
  <c r="I68" i="45" s="1"/>
  <c r="AT68" i="1"/>
  <c r="I69" i="45" s="1"/>
  <c r="AT69" i="1"/>
  <c r="AT70" i="1"/>
  <c r="AT71" i="1"/>
  <c r="I72" i="45" s="1"/>
  <c r="AT72" i="1"/>
  <c r="I73" i="45" s="1"/>
  <c r="AT73" i="1"/>
  <c r="I74" i="45" s="1"/>
  <c r="AT74" i="1"/>
  <c r="I75" i="45" s="1"/>
  <c r="AT75" i="1"/>
  <c r="I76" i="45" s="1"/>
  <c r="AT76" i="1"/>
  <c r="I77" i="45" s="1"/>
  <c r="AT77" i="1"/>
  <c r="I78" i="45" s="1"/>
  <c r="AT78" i="1"/>
  <c r="I79" i="45" s="1"/>
  <c r="AT79" i="1"/>
  <c r="I80" i="45" s="1"/>
  <c r="AT80" i="1"/>
  <c r="I81" i="45" s="1"/>
  <c r="AT81" i="1"/>
  <c r="AT82" i="1"/>
  <c r="AT83" i="1"/>
  <c r="I84" i="45" s="1"/>
  <c r="AT84" i="1"/>
  <c r="I85" i="45" s="1"/>
  <c r="AT85" i="1"/>
  <c r="AT34" i="1"/>
  <c r="C31" i="1"/>
  <c r="C32" i="1"/>
  <c r="C33" i="1"/>
  <c r="C34" i="1"/>
  <c r="C35" i="1"/>
  <c r="C36" i="1"/>
  <c r="C37" i="1"/>
  <c r="C38" i="1"/>
  <c r="C39" i="1"/>
  <c r="C40" i="1"/>
  <c r="C41" i="1"/>
  <c r="C42" i="1"/>
  <c r="C43" i="1"/>
  <c r="C44" i="1"/>
  <c r="C45" i="1"/>
  <c r="C46" i="1"/>
  <c r="C47" i="1"/>
  <c r="C48" i="1"/>
  <c r="C49" i="1"/>
  <c r="C50" i="1"/>
  <c r="C51" i="1"/>
  <c r="C52" i="1"/>
  <c r="C53" i="1"/>
  <c r="C54" i="1"/>
  <c r="C55" i="1"/>
  <c r="C56" i="1"/>
  <c r="C57" i="1"/>
  <c r="C58" i="1"/>
  <c r="C59" i="1"/>
  <c r="C60" i="1"/>
  <c r="C61" i="1"/>
  <c r="C62" i="1"/>
  <c r="C63" i="1"/>
  <c r="C64" i="1"/>
  <c r="C65" i="1"/>
  <c r="C66" i="1"/>
  <c r="C67" i="1"/>
  <c r="C68" i="1"/>
  <c r="C69" i="1"/>
  <c r="C70" i="1"/>
  <c r="C71" i="1"/>
  <c r="C72" i="1"/>
  <c r="C73" i="1"/>
  <c r="C74" i="1"/>
  <c r="C75" i="1"/>
  <c r="C76" i="1"/>
  <c r="C77" i="1"/>
  <c r="C78" i="1"/>
  <c r="C79" i="1"/>
  <c r="C80" i="1"/>
  <c r="C81" i="1"/>
  <c r="C82" i="1"/>
  <c r="C83" i="1"/>
  <c r="C84" i="1"/>
  <c r="C85" i="1"/>
  <c r="B31" i="1"/>
  <c r="B32" i="1"/>
  <c r="B33" i="1"/>
  <c r="B34" i="1"/>
  <c r="B35" i="1"/>
  <c r="B36" i="1"/>
  <c r="B37" i="1"/>
  <c r="B38" i="1"/>
  <c r="B39" i="1"/>
  <c r="B40" i="1"/>
  <c r="B41" i="1"/>
  <c r="B42" i="1"/>
  <c r="B43" i="1"/>
  <c r="B44" i="1"/>
  <c r="B45" i="1"/>
  <c r="B46" i="1"/>
  <c r="B47" i="1"/>
  <c r="B48" i="1"/>
  <c r="B49" i="1"/>
  <c r="B50" i="1"/>
  <c r="B51" i="1"/>
  <c r="B52" i="1"/>
  <c r="B53" i="1"/>
  <c r="B54" i="1"/>
  <c r="B55" i="1"/>
  <c r="B56" i="1"/>
  <c r="B57" i="1"/>
  <c r="B58" i="1"/>
  <c r="B59" i="1"/>
  <c r="B60" i="1"/>
  <c r="B61" i="1"/>
  <c r="B62" i="1"/>
  <c r="B63" i="1"/>
  <c r="B64" i="1"/>
  <c r="B65" i="1"/>
  <c r="B66" i="1"/>
  <c r="B67" i="1"/>
  <c r="B68" i="1"/>
  <c r="B69" i="1"/>
  <c r="B70" i="1"/>
  <c r="B71" i="1"/>
  <c r="B72" i="1"/>
  <c r="B73" i="1"/>
  <c r="B74" i="1"/>
  <c r="B75" i="1"/>
  <c r="B76" i="1"/>
  <c r="B77" i="1"/>
  <c r="B78" i="1"/>
  <c r="B79" i="1"/>
  <c r="B80" i="1"/>
  <c r="B81" i="1"/>
  <c r="B82" i="1"/>
  <c r="B83" i="1"/>
  <c r="B84" i="1"/>
  <c r="B85" i="1"/>
  <c r="A45" i="1"/>
  <c r="A46" i="1"/>
  <c r="A47" i="1"/>
  <c r="A48" i="1"/>
  <c r="A49" i="1"/>
  <c r="A50" i="1"/>
  <c r="A51" i="1"/>
  <c r="A52" i="1"/>
  <c r="A53" i="1"/>
  <c r="A54" i="1"/>
  <c r="A55" i="1"/>
  <c r="A56" i="1"/>
  <c r="A57" i="1"/>
  <c r="A58" i="1"/>
  <c r="A59" i="1"/>
  <c r="A60" i="1"/>
  <c r="A61" i="1"/>
  <c r="A62" i="1"/>
  <c r="A63" i="1"/>
  <c r="A64" i="1"/>
  <c r="A65" i="1"/>
  <c r="A66" i="1"/>
  <c r="A67" i="1"/>
  <c r="A68" i="1"/>
  <c r="A69" i="1"/>
  <c r="A70" i="1"/>
  <c r="A71" i="1"/>
  <c r="A72" i="1"/>
  <c r="A73" i="1"/>
  <c r="A74" i="1"/>
  <c r="A75" i="1"/>
  <c r="A76" i="1"/>
  <c r="A77" i="1"/>
  <c r="A78" i="1"/>
  <c r="A79" i="1"/>
  <c r="A80" i="1"/>
  <c r="A81" i="1"/>
  <c r="A82" i="1"/>
  <c r="A83" i="1"/>
  <c r="A84" i="1"/>
  <c r="A85" i="1"/>
  <c r="A38" i="1"/>
  <c r="A37" i="1"/>
  <c r="A36" i="1"/>
  <c r="A35" i="1"/>
  <c r="A34" i="1"/>
  <c r="A33" i="1"/>
  <c r="N43" i="45" l="1"/>
  <c r="N42" i="45"/>
  <c r="N35" i="45"/>
  <c r="N38" i="45"/>
  <c r="N37" i="45"/>
  <c r="Q118" i="45"/>
  <c r="K118" i="45"/>
  <c r="C113" i="45"/>
  <c r="C114" i="45"/>
  <c r="A112" i="45"/>
  <c r="D113" i="45"/>
  <c r="D114" i="45"/>
  <c r="A106" i="45"/>
  <c r="A107" i="45"/>
  <c r="A108" i="45"/>
  <c r="A109" i="45"/>
  <c r="A110" i="45"/>
  <c r="A111" i="45"/>
  <c r="A113" i="45"/>
  <c r="A114" i="45"/>
  <c r="A105" i="45"/>
  <c r="H4" i="1"/>
  <c r="I4" i="1"/>
  <c r="J4" i="1"/>
  <c r="K4" i="1"/>
  <c r="L4" i="1"/>
  <c r="M4" i="1"/>
  <c r="N4" i="1"/>
  <c r="O4" i="1"/>
  <c r="P4" i="1"/>
  <c r="Q4" i="1"/>
  <c r="R4" i="1"/>
  <c r="S4" i="1"/>
  <c r="T4" i="1"/>
  <c r="U4" i="1"/>
  <c r="V4" i="1"/>
  <c r="W4" i="1"/>
  <c r="X4" i="1"/>
  <c r="Y4" i="1"/>
  <c r="Z4" i="1"/>
  <c r="AA4" i="1"/>
  <c r="AB4" i="1"/>
  <c r="AC4" i="1"/>
  <c r="AD4" i="1"/>
  <c r="AE4" i="1"/>
  <c r="AF4" i="1"/>
  <c r="AG4" i="1"/>
  <c r="AH4" i="1"/>
  <c r="AI4" i="1"/>
  <c r="AJ4" i="1"/>
  <c r="AK4" i="1"/>
  <c r="AL4" i="1"/>
  <c r="AM4" i="1"/>
  <c r="AN4" i="1"/>
  <c r="AO4" i="1"/>
  <c r="AP4" i="1"/>
  <c r="AQ4" i="1"/>
  <c r="AR4" i="1"/>
  <c r="AS4" i="1"/>
  <c r="G4" i="1"/>
  <c r="F4" i="1"/>
  <c r="A3" i="45"/>
  <c r="A1" i="45"/>
  <c r="AQ2" i="51"/>
  <c r="AQ2" i="50"/>
  <c r="AQ2" i="49"/>
  <c r="AQ2" i="1"/>
  <c r="AQ4" i="49"/>
  <c r="AQ95" i="49" s="1"/>
  <c r="AQ96" i="49" s="1"/>
  <c r="A2" i="1"/>
  <c r="A2" i="49"/>
  <c r="A2" i="50"/>
  <c r="A2" i="51"/>
  <c r="A3" i="51"/>
  <c r="H5" i="51"/>
  <c r="H86" i="51" s="1"/>
  <c r="I5" i="51"/>
  <c r="I86" i="51" s="1"/>
  <c r="J5" i="51"/>
  <c r="J86" i="51" s="1"/>
  <c r="K5" i="51"/>
  <c r="K86" i="51" s="1"/>
  <c r="L5" i="51"/>
  <c r="L86" i="51" s="1"/>
  <c r="M5" i="51"/>
  <c r="M86" i="51" s="1"/>
  <c r="N5" i="51"/>
  <c r="N86" i="51" s="1"/>
  <c r="O5" i="51"/>
  <c r="O86" i="51" s="1"/>
  <c r="P5" i="51"/>
  <c r="P86" i="51" s="1"/>
  <c r="Q5" i="51"/>
  <c r="Q86" i="51" s="1"/>
  <c r="R5" i="51"/>
  <c r="S5" i="51"/>
  <c r="T5" i="51"/>
  <c r="U5" i="51"/>
  <c r="V5" i="51"/>
  <c r="W5" i="51"/>
  <c r="W86" i="51" s="1"/>
  <c r="X5" i="51"/>
  <c r="X86" i="51" s="1"/>
  <c r="Y5" i="51"/>
  <c r="Y86" i="51" s="1"/>
  <c r="Z5" i="51"/>
  <c r="AA5" i="51"/>
  <c r="AA86" i="51" s="1"/>
  <c r="AB5" i="51"/>
  <c r="AB86" i="51" s="1"/>
  <c r="AC5" i="51"/>
  <c r="AC86" i="51" s="1"/>
  <c r="AD5" i="51"/>
  <c r="AE5" i="51"/>
  <c r="AE86" i="51" s="1"/>
  <c r="AF5" i="51"/>
  <c r="AG5" i="51"/>
  <c r="AH5" i="51"/>
  <c r="AI5" i="51"/>
  <c r="AJ5" i="51"/>
  <c r="AK5" i="51"/>
  <c r="AK86" i="51" s="1"/>
  <c r="AL5" i="51"/>
  <c r="AL86" i="51" s="1"/>
  <c r="AM5" i="51"/>
  <c r="AM86" i="51" s="1"/>
  <c r="AN5" i="51"/>
  <c r="AN86" i="51" s="1"/>
  <c r="AO5" i="51"/>
  <c r="AO86" i="51" s="1"/>
  <c r="AP5" i="51"/>
  <c r="AQ5" i="51"/>
  <c r="AR5" i="51"/>
  <c r="AS5" i="51"/>
  <c r="G5" i="51"/>
  <c r="G86" i="51" s="1"/>
  <c r="F5" i="51"/>
  <c r="F86" i="51" s="1"/>
  <c r="H4" i="51"/>
  <c r="I4" i="51"/>
  <c r="J4" i="51"/>
  <c r="K4" i="51"/>
  <c r="L4" i="51"/>
  <c r="M4" i="51"/>
  <c r="N4" i="51"/>
  <c r="N89" i="51" s="1"/>
  <c r="N90" i="51" s="1"/>
  <c r="N91" i="51" s="1"/>
  <c r="O4" i="51"/>
  <c r="P4" i="51"/>
  <c r="Q4" i="51"/>
  <c r="R4" i="51"/>
  <c r="S4" i="51"/>
  <c r="T4" i="51"/>
  <c r="U4" i="51"/>
  <c r="V4" i="51"/>
  <c r="W4" i="51"/>
  <c r="W89" i="51" s="1"/>
  <c r="W90" i="51" s="1"/>
  <c r="W91" i="51" s="1"/>
  <c r="X4" i="51"/>
  <c r="Y4" i="51"/>
  <c r="Z4" i="51"/>
  <c r="AA4" i="51"/>
  <c r="AB4" i="51"/>
  <c r="AC4" i="51"/>
  <c r="AD4" i="51"/>
  <c r="AE4" i="51"/>
  <c r="AF4" i="51"/>
  <c r="AG4" i="51"/>
  <c r="AG95" i="51" s="1"/>
  <c r="AG96" i="51" s="1"/>
  <c r="AH4" i="51"/>
  <c r="AH95" i="51" s="1"/>
  <c r="AH96" i="51" s="1"/>
  <c r="AI4" i="51"/>
  <c r="AI95" i="51" s="1"/>
  <c r="AI96" i="51" s="1"/>
  <c r="AJ4" i="51"/>
  <c r="AJ95" i="51" s="1"/>
  <c r="AJ96" i="51" s="1"/>
  <c r="AK4" i="51"/>
  <c r="AK95" i="51" s="1"/>
  <c r="AK96" i="51" s="1"/>
  <c r="AL4" i="51"/>
  <c r="AM4" i="51"/>
  <c r="AM95" i="51" s="1"/>
  <c r="AM96" i="51" s="1"/>
  <c r="AN4" i="51"/>
  <c r="AO4" i="51"/>
  <c r="AP4" i="51"/>
  <c r="AQ4" i="51"/>
  <c r="AR4" i="51"/>
  <c r="AS4" i="51"/>
  <c r="AS95" i="51" s="1"/>
  <c r="AS96" i="51" s="1"/>
  <c r="G4" i="51"/>
  <c r="F4" i="51"/>
  <c r="F89" i="51" s="1"/>
  <c r="F90" i="51" s="1"/>
  <c r="F91" i="51" s="1"/>
  <c r="A3" i="1"/>
  <c r="A3" i="49"/>
  <c r="A3" i="50"/>
  <c r="H5" i="50"/>
  <c r="I5" i="50"/>
  <c r="I86" i="50" s="1"/>
  <c r="J5" i="50"/>
  <c r="J86" i="50" s="1"/>
  <c r="K5" i="50"/>
  <c r="K86" i="50" s="1"/>
  <c r="L5" i="50"/>
  <c r="L86" i="50" s="1"/>
  <c r="M5" i="50"/>
  <c r="M86" i="50" s="1"/>
  <c r="N5" i="50"/>
  <c r="N86" i="50" s="1"/>
  <c r="O5" i="50"/>
  <c r="O86" i="50" s="1"/>
  <c r="P5" i="50"/>
  <c r="P86" i="50" s="1"/>
  <c r="Q5" i="50"/>
  <c r="Q86" i="50" s="1"/>
  <c r="R5" i="50"/>
  <c r="R86" i="50" s="1"/>
  <c r="S5" i="50"/>
  <c r="S86" i="50" s="1"/>
  <c r="T5" i="50"/>
  <c r="T86" i="50" s="1"/>
  <c r="U5" i="50"/>
  <c r="U86" i="50" s="1"/>
  <c r="V5" i="50"/>
  <c r="V86" i="50" s="1"/>
  <c r="W5" i="50"/>
  <c r="W86" i="50" s="1"/>
  <c r="X5" i="50"/>
  <c r="X86" i="50" s="1"/>
  <c r="Y5" i="50"/>
  <c r="Y86" i="50" s="1"/>
  <c r="Z5" i="50"/>
  <c r="Z86" i="50" s="1"/>
  <c r="AA5" i="50"/>
  <c r="AA86" i="50" s="1"/>
  <c r="AB5" i="50"/>
  <c r="AB86" i="50" s="1"/>
  <c r="AC5" i="50"/>
  <c r="AC86" i="50" s="1"/>
  <c r="AD5" i="50"/>
  <c r="AD86" i="50" s="1"/>
  <c r="AE5" i="50"/>
  <c r="AE86" i="50" s="1"/>
  <c r="AF5" i="50"/>
  <c r="AG5" i="50"/>
  <c r="AH5" i="50"/>
  <c r="AH86" i="50" s="1"/>
  <c r="AI5" i="50"/>
  <c r="AJ5" i="50"/>
  <c r="AK5" i="50"/>
  <c r="AL5" i="50"/>
  <c r="AM5" i="50"/>
  <c r="AM86" i="50" s="1"/>
  <c r="AN5" i="50"/>
  <c r="AO5" i="50"/>
  <c r="AP5" i="50"/>
  <c r="AP86" i="50" s="1"/>
  <c r="AQ5" i="50"/>
  <c r="AR5" i="50"/>
  <c r="AS5" i="50"/>
  <c r="G5" i="50"/>
  <c r="G86" i="50" s="1"/>
  <c r="J4" i="50"/>
  <c r="K4" i="50"/>
  <c r="L4" i="50"/>
  <c r="L89" i="50" s="1"/>
  <c r="L90" i="50" s="1"/>
  <c r="L91" i="50" s="1"/>
  <c r="M4" i="50"/>
  <c r="N4" i="50"/>
  <c r="N89" i="50" s="1"/>
  <c r="N90" i="50" s="1"/>
  <c r="N91" i="50" s="1"/>
  <c r="O4" i="50"/>
  <c r="O89" i="50" s="1"/>
  <c r="O90" i="50" s="1"/>
  <c r="O91" i="50" s="1"/>
  <c r="P4" i="50"/>
  <c r="Q4" i="50"/>
  <c r="R4" i="50"/>
  <c r="S4" i="50"/>
  <c r="T4" i="50"/>
  <c r="U4" i="50"/>
  <c r="V4" i="50"/>
  <c r="V89" i="50" s="1"/>
  <c r="V90" i="50" s="1"/>
  <c r="V91" i="50" s="1"/>
  <c r="W4" i="50"/>
  <c r="W89" i="50" s="1"/>
  <c r="W90" i="50" s="1"/>
  <c r="W91" i="50" s="1"/>
  <c r="X4" i="50"/>
  <c r="X89" i="50" s="1"/>
  <c r="X90" i="50" s="1"/>
  <c r="X91" i="50" s="1"/>
  <c r="Y4" i="50"/>
  <c r="Y89" i="50" s="1"/>
  <c r="Y90" i="50" s="1"/>
  <c r="Y91" i="50" s="1"/>
  <c r="Z4" i="50"/>
  <c r="Z95" i="50" s="1"/>
  <c r="Z96" i="50" s="1"/>
  <c r="AA4" i="50"/>
  <c r="AA95" i="50" s="1"/>
  <c r="AA96" i="50" s="1"/>
  <c r="AB4" i="50"/>
  <c r="AB95" i="50" s="1"/>
  <c r="AB96" i="50" s="1"/>
  <c r="AC4" i="50"/>
  <c r="AC95" i="50" s="1"/>
  <c r="AC96" i="50" s="1"/>
  <c r="AD4" i="50"/>
  <c r="AE4" i="50"/>
  <c r="AF4" i="50"/>
  <c r="AG4" i="50"/>
  <c r="AG95" i="50" s="1"/>
  <c r="AG96" i="50" s="1"/>
  <c r="AH4" i="50"/>
  <c r="AH95" i="50" s="1"/>
  <c r="AH96" i="50" s="1"/>
  <c r="AI4" i="50"/>
  <c r="AJ4" i="50"/>
  <c r="AK4" i="50"/>
  <c r="AL4" i="50"/>
  <c r="AM4" i="50"/>
  <c r="AM95" i="50" s="1"/>
  <c r="AM96" i="50" s="1"/>
  <c r="AN4" i="50"/>
  <c r="AN95" i="50" s="1"/>
  <c r="AN96" i="50" s="1"/>
  <c r="AO4" i="50"/>
  <c r="AO95" i="50" s="1"/>
  <c r="AO96" i="50" s="1"/>
  <c r="AP4" i="50"/>
  <c r="AQ4" i="50"/>
  <c r="AR4" i="50"/>
  <c r="AS4" i="50"/>
  <c r="AS95" i="50" s="1"/>
  <c r="AS96" i="50" s="1"/>
  <c r="I4" i="50"/>
  <c r="H4" i="50"/>
  <c r="G4" i="50"/>
  <c r="F5" i="50"/>
  <c r="F86" i="50" s="1"/>
  <c r="F4" i="50"/>
  <c r="F89" i="50" s="1"/>
  <c r="F90" i="50" s="1"/>
  <c r="F91" i="50" s="1"/>
  <c r="AB193" i="47"/>
  <c r="AB192" i="47"/>
  <c r="AB191" i="47"/>
  <c r="AB190" i="47"/>
  <c r="AB189" i="47"/>
  <c r="AB188" i="47"/>
  <c r="AB187" i="47"/>
  <c r="AB186" i="47"/>
  <c r="AB185" i="47"/>
  <c r="AB184" i="47"/>
  <c r="AB183" i="47"/>
  <c r="AB182" i="47"/>
  <c r="AB181" i="47"/>
  <c r="AB180" i="47"/>
  <c r="AB179" i="47"/>
  <c r="AB178" i="47"/>
  <c r="AB177" i="47"/>
  <c r="AB176" i="47"/>
  <c r="AB175" i="47"/>
  <c r="AB174" i="47"/>
  <c r="AB173" i="47"/>
  <c r="AB172" i="47"/>
  <c r="AB171" i="47"/>
  <c r="AB170" i="47"/>
  <c r="AB169" i="47"/>
  <c r="AB168" i="47"/>
  <c r="AB167" i="47"/>
  <c r="AB166" i="47"/>
  <c r="AB165" i="47"/>
  <c r="AB164" i="47"/>
  <c r="AB163" i="47"/>
  <c r="AB162" i="47"/>
  <c r="AB161" i="47"/>
  <c r="AB160" i="47"/>
  <c r="AB159" i="47"/>
  <c r="AB158" i="47"/>
  <c r="AB157" i="47"/>
  <c r="AB156" i="47"/>
  <c r="AB155" i="47"/>
  <c r="AB154" i="47"/>
  <c r="AB147" i="47"/>
  <c r="AB146" i="47"/>
  <c r="AB145" i="47"/>
  <c r="AB144" i="47"/>
  <c r="AB143" i="47"/>
  <c r="AB142" i="47"/>
  <c r="AB141" i="47"/>
  <c r="AB140" i="47"/>
  <c r="AB139" i="47"/>
  <c r="AB138" i="47"/>
  <c r="AB137" i="47"/>
  <c r="AB136" i="47"/>
  <c r="AB135" i="47"/>
  <c r="AB134" i="47"/>
  <c r="AB133" i="47"/>
  <c r="AB132" i="47"/>
  <c r="AB131" i="47"/>
  <c r="AB130" i="47"/>
  <c r="AB129" i="47"/>
  <c r="AB128" i="47"/>
  <c r="AB127" i="47"/>
  <c r="AB126" i="47"/>
  <c r="AB125" i="47"/>
  <c r="AB124" i="47"/>
  <c r="AB123" i="47"/>
  <c r="AB122" i="47"/>
  <c r="AB121" i="47"/>
  <c r="AB120" i="47"/>
  <c r="AB119" i="47"/>
  <c r="AB118" i="47"/>
  <c r="AB117" i="47"/>
  <c r="AB116" i="47"/>
  <c r="AB115" i="47"/>
  <c r="AB114" i="47"/>
  <c r="AB113" i="47"/>
  <c r="AB112" i="47"/>
  <c r="AB111" i="47"/>
  <c r="AB110" i="47"/>
  <c r="AB109" i="47"/>
  <c r="AB108" i="47"/>
  <c r="AB101" i="47"/>
  <c r="AB100" i="47"/>
  <c r="AB99" i="47"/>
  <c r="AB98" i="47"/>
  <c r="AB97" i="47"/>
  <c r="AB96" i="47"/>
  <c r="AB95" i="47"/>
  <c r="AB94" i="47"/>
  <c r="AB93" i="47"/>
  <c r="AB92" i="47"/>
  <c r="AB91" i="47"/>
  <c r="AB90" i="47"/>
  <c r="AB89" i="47"/>
  <c r="AB88" i="47"/>
  <c r="AB87" i="47"/>
  <c r="AB86" i="47"/>
  <c r="AB85" i="47"/>
  <c r="AB84" i="47"/>
  <c r="AB83" i="47"/>
  <c r="AB82" i="47"/>
  <c r="AB81" i="47"/>
  <c r="AB80" i="47"/>
  <c r="AB79" i="47"/>
  <c r="AB78" i="47"/>
  <c r="AB77" i="47"/>
  <c r="AB76" i="47"/>
  <c r="AB75" i="47"/>
  <c r="AB74" i="47"/>
  <c r="AB73" i="47"/>
  <c r="AB72" i="47"/>
  <c r="AB71" i="47"/>
  <c r="AB70" i="47"/>
  <c r="AB69" i="47"/>
  <c r="AB68" i="47"/>
  <c r="AB67" i="47"/>
  <c r="AB66" i="47"/>
  <c r="AB65" i="47"/>
  <c r="AB64" i="47"/>
  <c r="AB63" i="47"/>
  <c r="AB62" i="47"/>
  <c r="AA154" i="47"/>
  <c r="AA155" i="47"/>
  <c r="AA156" i="47"/>
  <c r="AA157" i="47"/>
  <c r="AA158" i="47"/>
  <c r="AA159" i="47"/>
  <c r="AA160" i="47"/>
  <c r="AA161" i="47"/>
  <c r="AA162" i="47"/>
  <c r="AA163" i="47"/>
  <c r="AA164" i="47"/>
  <c r="AA165" i="47"/>
  <c r="AA166" i="47"/>
  <c r="AA167" i="47"/>
  <c r="AA168" i="47"/>
  <c r="AA169" i="47"/>
  <c r="AA170" i="47"/>
  <c r="AA171" i="47"/>
  <c r="AA172" i="47"/>
  <c r="AA173" i="47"/>
  <c r="AA174" i="47"/>
  <c r="AA175" i="47"/>
  <c r="AA176" i="47"/>
  <c r="AA177" i="47"/>
  <c r="AA178" i="47"/>
  <c r="AA179" i="47"/>
  <c r="AA180" i="47"/>
  <c r="AA181" i="47"/>
  <c r="AA182" i="47"/>
  <c r="AA183" i="47"/>
  <c r="AA184" i="47"/>
  <c r="AA185" i="47"/>
  <c r="AA186" i="47"/>
  <c r="AA187" i="47"/>
  <c r="AA188" i="47"/>
  <c r="AA189" i="47"/>
  <c r="AA190" i="47"/>
  <c r="AA191" i="47"/>
  <c r="AA192" i="47"/>
  <c r="AA193" i="47"/>
  <c r="Z154" i="47"/>
  <c r="Z155" i="47"/>
  <c r="Z156" i="47"/>
  <c r="Z157" i="47"/>
  <c r="Z158" i="47"/>
  <c r="Z159" i="47"/>
  <c r="Z160" i="47"/>
  <c r="Z161" i="47"/>
  <c r="Z162" i="47"/>
  <c r="Z163" i="47"/>
  <c r="Z164" i="47"/>
  <c r="Z165" i="47"/>
  <c r="Z166" i="47"/>
  <c r="Z167" i="47"/>
  <c r="Z168" i="47"/>
  <c r="Z169" i="47"/>
  <c r="Z170" i="47"/>
  <c r="Z171" i="47"/>
  <c r="Z172" i="47"/>
  <c r="Z173" i="47"/>
  <c r="Z174" i="47"/>
  <c r="Z175" i="47"/>
  <c r="Z176" i="47"/>
  <c r="Z177" i="47"/>
  <c r="Z178" i="47"/>
  <c r="Z179" i="47"/>
  <c r="Z180" i="47"/>
  <c r="Z181" i="47"/>
  <c r="Z182" i="47"/>
  <c r="Z183" i="47"/>
  <c r="Z184" i="47"/>
  <c r="Z185" i="47"/>
  <c r="Z186" i="47"/>
  <c r="Z187" i="47"/>
  <c r="Z188" i="47"/>
  <c r="Z189" i="47"/>
  <c r="Z190" i="47"/>
  <c r="Z191" i="47"/>
  <c r="Z192" i="47"/>
  <c r="Z193" i="47"/>
  <c r="Y154" i="47"/>
  <c r="Y155" i="47"/>
  <c r="Y156" i="47"/>
  <c r="Y157" i="47"/>
  <c r="Y158" i="47"/>
  <c r="Y159" i="47"/>
  <c r="Y160" i="47"/>
  <c r="Y161" i="47"/>
  <c r="Y162" i="47"/>
  <c r="Y163" i="47"/>
  <c r="Y164" i="47"/>
  <c r="Y165" i="47"/>
  <c r="Y166" i="47"/>
  <c r="Y167" i="47"/>
  <c r="Y168" i="47"/>
  <c r="Y169" i="47"/>
  <c r="Y170" i="47"/>
  <c r="Y171" i="47"/>
  <c r="Y172" i="47"/>
  <c r="Y173" i="47"/>
  <c r="Y174" i="47"/>
  <c r="Y175" i="47"/>
  <c r="Y176" i="47"/>
  <c r="Y177" i="47"/>
  <c r="Y178" i="47"/>
  <c r="Y179" i="47"/>
  <c r="Y180" i="47"/>
  <c r="Y181" i="47"/>
  <c r="Y182" i="47"/>
  <c r="Y183" i="47"/>
  <c r="Y184" i="47"/>
  <c r="Y185" i="47"/>
  <c r="Y186" i="47"/>
  <c r="Y187" i="47"/>
  <c r="Y188" i="47"/>
  <c r="Y189" i="47"/>
  <c r="Y190" i="47"/>
  <c r="Y191" i="47"/>
  <c r="Y192" i="47"/>
  <c r="Y193" i="47"/>
  <c r="X154" i="47"/>
  <c r="X155" i="47"/>
  <c r="X156" i="47"/>
  <c r="X157" i="47"/>
  <c r="X158" i="47"/>
  <c r="X159" i="47"/>
  <c r="X160" i="47"/>
  <c r="X161" i="47"/>
  <c r="X162" i="47"/>
  <c r="X163" i="47"/>
  <c r="X164" i="47"/>
  <c r="X165" i="47"/>
  <c r="X166" i="47"/>
  <c r="X167" i="47"/>
  <c r="X168" i="47"/>
  <c r="X169" i="47"/>
  <c r="X170" i="47"/>
  <c r="X171" i="47"/>
  <c r="X172" i="47"/>
  <c r="X173" i="47"/>
  <c r="X174" i="47"/>
  <c r="X175" i="47"/>
  <c r="X176" i="47"/>
  <c r="X177" i="47"/>
  <c r="X178" i="47"/>
  <c r="X179" i="47"/>
  <c r="X180" i="47"/>
  <c r="X181" i="47"/>
  <c r="X182" i="47"/>
  <c r="X183" i="47"/>
  <c r="X184" i="47"/>
  <c r="X185" i="47"/>
  <c r="X186" i="47"/>
  <c r="X187" i="47"/>
  <c r="X188" i="47"/>
  <c r="X189" i="47"/>
  <c r="X190" i="47"/>
  <c r="X191" i="47"/>
  <c r="X192" i="47"/>
  <c r="X193" i="47"/>
  <c r="W154" i="47"/>
  <c r="W155" i="47"/>
  <c r="W156" i="47"/>
  <c r="W157" i="47"/>
  <c r="W158" i="47"/>
  <c r="W159" i="47"/>
  <c r="W160" i="47"/>
  <c r="W161" i="47"/>
  <c r="W162" i="47"/>
  <c r="W163" i="47"/>
  <c r="W164" i="47"/>
  <c r="W165" i="47"/>
  <c r="W166" i="47"/>
  <c r="W167" i="47"/>
  <c r="W168" i="47"/>
  <c r="W169" i="47"/>
  <c r="W170" i="47"/>
  <c r="W171" i="47"/>
  <c r="W172" i="47"/>
  <c r="W173" i="47"/>
  <c r="W174" i="47"/>
  <c r="W175" i="47"/>
  <c r="W176" i="47"/>
  <c r="W177" i="47"/>
  <c r="W178" i="47"/>
  <c r="W179" i="47"/>
  <c r="W180" i="47"/>
  <c r="W181" i="47"/>
  <c r="W182" i="47"/>
  <c r="W183" i="47"/>
  <c r="W184" i="47"/>
  <c r="W185" i="47"/>
  <c r="W186" i="47"/>
  <c r="W187" i="47"/>
  <c r="W188" i="47"/>
  <c r="W189" i="47"/>
  <c r="W190" i="47"/>
  <c r="W191" i="47"/>
  <c r="W192" i="47"/>
  <c r="W193" i="47"/>
  <c r="V154" i="47"/>
  <c r="V155" i="47"/>
  <c r="V156" i="47"/>
  <c r="V157" i="47"/>
  <c r="V158" i="47"/>
  <c r="V159" i="47"/>
  <c r="V160" i="47"/>
  <c r="V161" i="47"/>
  <c r="V162" i="47"/>
  <c r="V163" i="47"/>
  <c r="V164" i="47"/>
  <c r="V165" i="47"/>
  <c r="V166" i="47"/>
  <c r="V167" i="47"/>
  <c r="V168" i="47"/>
  <c r="V169" i="47"/>
  <c r="V170" i="47"/>
  <c r="V171" i="47"/>
  <c r="V172" i="47"/>
  <c r="V173" i="47"/>
  <c r="V174" i="47"/>
  <c r="V175" i="47"/>
  <c r="V176" i="47"/>
  <c r="V177" i="47"/>
  <c r="V178" i="47"/>
  <c r="V179" i="47"/>
  <c r="V180" i="47"/>
  <c r="V181" i="47"/>
  <c r="V182" i="47"/>
  <c r="V183" i="47"/>
  <c r="V184" i="47"/>
  <c r="V185" i="47"/>
  <c r="V186" i="47"/>
  <c r="V187" i="47"/>
  <c r="V188" i="47"/>
  <c r="V189" i="47"/>
  <c r="V190" i="47"/>
  <c r="V191" i="47"/>
  <c r="V192" i="47"/>
  <c r="V193" i="47"/>
  <c r="U154" i="47"/>
  <c r="U155" i="47"/>
  <c r="U156" i="47"/>
  <c r="U157" i="47"/>
  <c r="U158" i="47"/>
  <c r="U159" i="47"/>
  <c r="U160" i="47"/>
  <c r="U161" i="47"/>
  <c r="U162" i="47"/>
  <c r="U163" i="47"/>
  <c r="U164" i="47"/>
  <c r="U165" i="47"/>
  <c r="U166" i="47"/>
  <c r="U167" i="47"/>
  <c r="U168" i="47"/>
  <c r="U169" i="47"/>
  <c r="U170" i="47"/>
  <c r="U171" i="47"/>
  <c r="U172" i="47"/>
  <c r="U173" i="47"/>
  <c r="U174" i="47"/>
  <c r="U175" i="47"/>
  <c r="U176" i="47"/>
  <c r="U177" i="47"/>
  <c r="U178" i="47"/>
  <c r="U179" i="47"/>
  <c r="U180" i="47"/>
  <c r="U181" i="47"/>
  <c r="U182" i="47"/>
  <c r="U183" i="47"/>
  <c r="U184" i="47"/>
  <c r="U185" i="47"/>
  <c r="U186" i="47"/>
  <c r="U187" i="47"/>
  <c r="U188" i="47"/>
  <c r="U189" i="47"/>
  <c r="U190" i="47"/>
  <c r="U191" i="47"/>
  <c r="U192" i="47"/>
  <c r="U193" i="47"/>
  <c r="T154" i="47"/>
  <c r="T155" i="47"/>
  <c r="T156" i="47"/>
  <c r="T157" i="47"/>
  <c r="T158" i="47"/>
  <c r="T159" i="47"/>
  <c r="T160" i="47"/>
  <c r="T161" i="47"/>
  <c r="T162" i="47"/>
  <c r="T163" i="47"/>
  <c r="T164" i="47"/>
  <c r="T165" i="47"/>
  <c r="T166" i="47"/>
  <c r="T167" i="47"/>
  <c r="T168" i="47"/>
  <c r="T169" i="47"/>
  <c r="T170" i="47"/>
  <c r="T171" i="47"/>
  <c r="T172" i="47"/>
  <c r="T173" i="47"/>
  <c r="T174" i="47"/>
  <c r="T175" i="47"/>
  <c r="T176" i="47"/>
  <c r="T177" i="47"/>
  <c r="T178" i="47"/>
  <c r="T179" i="47"/>
  <c r="T180" i="47"/>
  <c r="T181" i="47"/>
  <c r="T182" i="47"/>
  <c r="T183" i="47"/>
  <c r="T184" i="47"/>
  <c r="T185" i="47"/>
  <c r="T186" i="47"/>
  <c r="T187" i="47"/>
  <c r="T188" i="47"/>
  <c r="T189" i="47"/>
  <c r="T190" i="47"/>
  <c r="T191" i="47"/>
  <c r="T192" i="47"/>
  <c r="T193" i="47"/>
  <c r="S154" i="47"/>
  <c r="S155" i="47"/>
  <c r="S156" i="47"/>
  <c r="S157" i="47"/>
  <c r="S158" i="47"/>
  <c r="S159" i="47"/>
  <c r="S160" i="47"/>
  <c r="S161" i="47"/>
  <c r="S162" i="47"/>
  <c r="S163" i="47"/>
  <c r="S164" i="47"/>
  <c r="S165" i="47"/>
  <c r="S166" i="47"/>
  <c r="S167" i="47"/>
  <c r="S168" i="47"/>
  <c r="S169" i="47"/>
  <c r="S170" i="47"/>
  <c r="S171" i="47"/>
  <c r="S172" i="47"/>
  <c r="S173" i="47"/>
  <c r="S174" i="47"/>
  <c r="S175" i="47"/>
  <c r="S176" i="47"/>
  <c r="S177" i="47"/>
  <c r="S178" i="47"/>
  <c r="S179" i="47"/>
  <c r="S180" i="47"/>
  <c r="S181" i="47"/>
  <c r="S182" i="47"/>
  <c r="S183" i="47"/>
  <c r="S184" i="47"/>
  <c r="S185" i="47"/>
  <c r="S186" i="47"/>
  <c r="S187" i="47"/>
  <c r="S188" i="47"/>
  <c r="S189" i="47"/>
  <c r="S190" i="47"/>
  <c r="S191" i="47"/>
  <c r="S192" i="47"/>
  <c r="S193" i="47"/>
  <c r="R154" i="47"/>
  <c r="R155" i="47"/>
  <c r="R156" i="47"/>
  <c r="R157" i="47"/>
  <c r="R158" i="47"/>
  <c r="R159" i="47"/>
  <c r="R160" i="47"/>
  <c r="R161" i="47"/>
  <c r="R162" i="47"/>
  <c r="R163" i="47"/>
  <c r="R164" i="47"/>
  <c r="R165" i="47"/>
  <c r="R166" i="47"/>
  <c r="R167" i="47"/>
  <c r="R168" i="47"/>
  <c r="R169" i="47"/>
  <c r="R170" i="47"/>
  <c r="R171" i="47"/>
  <c r="R172" i="47"/>
  <c r="R173" i="47"/>
  <c r="R174" i="47"/>
  <c r="R175" i="47"/>
  <c r="R176" i="47"/>
  <c r="R177" i="47"/>
  <c r="R178" i="47"/>
  <c r="R179" i="47"/>
  <c r="R180" i="47"/>
  <c r="R181" i="47"/>
  <c r="R182" i="47"/>
  <c r="R183" i="47"/>
  <c r="R184" i="47"/>
  <c r="R185" i="47"/>
  <c r="R186" i="47"/>
  <c r="R187" i="47"/>
  <c r="R188" i="47"/>
  <c r="R189" i="47"/>
  <c r="R190" i="47"/>
  <c r="R191" i="47"/>
  <c r="R192" i="47"/>
  <c r="R193" i="47"/>
  <c r="AA108" i="47"/>
  <c r="AA109" i="47"/>
  <c r="AA110" i="47"/>
  <c r="AA111" i="47"/>
  <c r="AA112" i="47"/>
  <c r="AA113" i="47"/>
  <c r="AA114" i="47"/>
  <c r="AA115" i="47"/>
  <c r="AA116" i="47"/>
  <c r="AA117" i="47"/>
  <c r="AA118" i="47"/>
  <c r="AA119" i="47"/>
  <c r="AA120" i="47"/>
  <c r="AA121" i="47"/>
  <c r="AA122" i="47"/>
  <c r="AA123" i="47"/>
  <c r="AA124" i="47"/>
  <c r="AA125" i="47"/>
  <c r="AA126" i="47"/>
  <c r="AA127" i="47"/>
  <c r="AA128" i="47"/>
  <c r="AA129" i="47"/>
  <c r="AA130" i="47"/>
  <c r="AA131" i="47"/>
  <c r="AA132" i="47"/>
  <c r="AA133" i="47"/>
  <c r="AA134" i="47"/>
  <c r="AA135" i="47"/>
  <c r="AA136" i="47"/>
  <c r="AA137" i="47"/>
  <c r="AA138" i="47"/>
  <c r="AA139" i="47"/>
  <c r="AA140" i="47"/>
  <c r="AA141" i="47"/>
  <c r="AA142" i="47"/>
  <c r="AA143" i="47"/>
  <c r="AA144" i="47"/>
  <c r="AA145" i="47"/>
  <c r="AA146" i="47"/>
  <c r="AA147" i="47"/>
  <c r="Z108" i="47"/>
  <c r="Z109" i="47"/>
  <c r="Z110" i="47"/>
  <c r="Z111" i="47"/>
  <c r="Z112" i="47"/>
  <c r="Z113" i="47"/>
  <c r="Z114" i="47"/>
  <c r="Z115" i="47"/>
  <c r="Z116" i="47"/>
  <c r="Z117" i="47"/>
  <c r="Z118" i="47"/>
  <c r="Z119" i="47"/>
  <c r="Z120" i="47"/>
  <c r="Z121" i="47"/>
  <c r="Z122" i="47"/>
  <c r="Z123" i="47"/>
  <c r="Z124" i="47"/>
  <c r="Z125" i="47"/>
  <c r="Z126" i="47"/>
  <c r="Z127" i="47"/>
  <c r="Z128" i="47"/>
  <c r="Z129" i="47"/>
  <c r="Z130" i="47"/>
  <c r="Z131" i="47"/>
  <c r="Z132" i="47"/>
  <c r="Z133" i="47"/>
  <c r="Z134" i="47"/>
  <c r="Z135" i="47"/>
  <c r="Z136" i="47"/>
  <c r="Z137" i="47"/>
  <c r="Z138" i="47"/>
  <c r="Z139" i="47"/>
  <c r="Z140" i="47"/>
  <c r="Z141" i="47"/>
  <c r="Z142" i="47"/>
  <c r="Z143" i="47"/>
  <c r="Z144" i="47"/>
  <c r="Z145" i="47"/>
  <c r="Z146" i="47"/>
  <c r="Z147" i="47"/>
  <c r="Y108" i="47"/>
  <c r="Y109" i="47"/>
  <c r="Y110" i="47"/>
  <c r="Y111" i="47"/>
  <c r="Y112" i="47"/>
  <c r="Y113" i="47"/>
  <c r="Y114" i="47"/>
  <c r="Y115" i="47"/>
  <c r="Y116" i="47"/>
  <c r="Y117" i="47"/>
  <c r="Y118" i="47"/>
  <c r="Y119" i="47"/>
  <c r="Y120" i="47"/>
  <c r="Y121" i="47"/>
  <c r="Y122" i="47"/>
  <c r="Y123" i="47"/>
  <c r="Y124" i="47"/>
  <c r="Y125" i="47"/>
  <c r="Y126" i="47"/>
  <c r="Y127" i="47"/>
  <c r="Y128" i="47"/>
  <c r="Y129" i="47"/>
  <c r="Y130" i="47"/>
  <c r="Y131" i="47"/>
  <c r="Y132" i="47"/>
  <c r="Y133" i="47"/>
  <c r="Y134" i="47"/>
  <c r="Y135" i="47"/>
  <c r="Y136" i="47"/>
  <c r="Y137" i="47"/>
  <c r="Y138" i="47"/>
  <c r="Y139" i="47"/>
  <c r="Y140" i="47"/>
  <c r="Y141" i="47"/>
  <c r="Y142" i="47"/>
  <c r="Y143" i="47"/>
  <c r="Y144" i="47"/>
  <c r="Y145" i="47"/>
  <c r="Y146" i="47"/>
  <c r="Y147" i="47"/>
  <c r="X108" i="47"/>
  <c r="X109" i="47"/>
  <c r="X110" i="47"/>
  <c r="X111" i="47"/>
  <c r="X112" i="47"/>
  <c r="X113" i="47"/>
  <c r="X114" i="47"/>
  <c r="X115" i="47"/>
  <c r="X116" i="47"/>
  <c r="X117" i="47"/>
  <c r="X118" i="47"/>
  <c r="X119" i="47"/>
  <c r="X120" i="47"/>
  <c r="X121" i="47"/>
  <c r="X122" i="47"/>
  <c r="X123" i="47"/>
  <c r="X124" i="47"/>
  <c r="X125" i="47"/>
  <c r="X126" i="47"/>
  <c r="X127" i="47"/>
  <c r="X128" i="47"/>
  <c r="X129" i="47"/>
  <c r="X130" i="47"/>
  <c r="X131" i="47"/>
  <c r="X132" i="47"/>
  <c r="X133" i="47"/>
  <c r="X134" i="47"/>
  <c r="X135" i="47"/>
  <c r="X136" i="47"/>
  <c r="X137" i="47"/>
  <c r="X138" i="47"/>
  <c r="X139" i="47"/>
  <c r="X140" i="47"/>
  <c r="X141" i="47"/>
  <c r="X142" i="47"/>
  <c r="X143" i="47"/>
  <c r="X144" i="47"/>
  <c r="X145" i="47"/>
  <c r="X146" i="47"/>
  <c r="X147" i="47"/>
  <c r="W108" i="47"/>
  <c r="W109" i="47"/>
  <c r="W110" i="47"/>
  <c r="W111" i="47"/>
  <c r="W112" i="47"/>
  <c r="W113" i="47"/>
  <c r="W114" i="47"/>
  <c r="W115" i="47"/>
  <c r="W116" i="47"/>
  <c r="W117" i="47"/>
  <c r="W118" i="47"/>
  <c r="W119" i="47"/>
  <c r="W120" i="47"/>
  <c r="W121" i="47"/>
  <c r="W122" i="47"/>
  <c r="W123" i="47"/>
  <c r="W124" i="47"/>
  <c r="W125" i="47"/>
  <c r="W126" i="47"/>
  <c r="W127" i="47"/>
  <c r="W128" i="47"/>
  <c r="W129" i="47"/>
  <c r="W130" i="47"/>
  <c r="W131" i="47"/>
  <c r="W132" i="47"/>
  <c r="W133" i="47"/>
  <c r="W134" i="47"/>
  <c r="W135" i="47"/>
  <c r="W136" i="47"/>
  <c r="W137" i="47"/>
  <c r="W138" i="47"/>
  <c r="W139" i="47"/>
  <c r="W140" i="47"/>
  <c r="W141" i="47"/>
  <c r="W142" i="47"/>
  <c r="W143" i="47"/>
  <c r="W144" i="47"/>
  <c r="W145" i="47"/>
  <c r="W146" i="47"/>
  <c r="W147" i="47"/>
  <c r="V108" i="47"/>
  <c r="V109" i="47"/>
  <c r="V110" i="47"/>
  <c r="V111" i="47"/>
  <c r="V112" i="47"/>
  <c r="V113" i="47"/>
  <c r="V114" i="47"/>
  <c r="V115" i="47"/>
  <c r="V116" i="47"/>
  <c r="V117" i="47"/>
  <c r="V118" i="47"/>
  <c r="V119" i="47"/>
  <c r="V120" i="47"/>
  <c r="V121" i="47"/>
  <c r="V122" i="47"/>
  <c r="V123" i="47"/>
  <c r="V124" i="47"/>
  <c r="V125" i="47"/>
  <c r="V126" i="47"/>
  <c r="V127" i="47"/>
  <c r="V128" i="47"/>
  <c r="V129" i="47"/>
  <c r="V130" i="47"/>
  <c r="V131" i="47"/>
  <c r="V132" i="47"/>
  <c r="V133" i="47"/>
  <c r="V134" i="47"/>
  <c r="V135" i="47"/>
  <c r="V136" i="47"/>
  <c r="V137" i="47"/>
  <c r="V138" i="47"/>
  <c r="V139" i="47"/>
  <c r="V140" i="47"/>
  <c r="V141" i="47"/>
  <c r="V142" i="47"/>
  <c r="V143" i="47"/>
  <c r="V144" i="47"/>
  <c r="V145" i="47"/>
  <c r="V146" i="47"/>
  <c r="V147" i="47"/>
  <c r="U108" i="47"/>
  <c r="U109" i="47"/>
  <c r="U110" i="47"/>
  <c r="U111" i="47"/>
  <c r="U112" i="47"/>
  <c r="U113" i="47"/>
  <c r="U114" i="47"/>
  <c r="U115" i="47"/>
  <c r="U116" i="47"/>
  <c r="U117" i="47"/>
  <c r="U118" i="47"/>
  <c r="U119" i="47"/>
  <c r="U120" i="47"/>
  <c r="U121" i="47"/>
  <c r="U122" i="47"/>
  <c r="U123" i="47"/>
  <c r="U124" i="47"/>
  <c r="U125" i="47"/>
  <c r="U126" i="47"/>
  <c r="U127" i="47"/>
  <c r="U128" i="47"/>
  <c r="U129" i="47"/>
  <c r="U130" i="47"/>
  <c r="U131" i="47"/>
  <c r="U132" i="47"/>
  <c r="U133" i="47"/>
  <c r="U134" i="47"/>
  <c r="U135" i="47"/>
  <c r="U136" i="47"/>
  <c r="U137" i="47"/>
  <c r="U138" i="47"/>
  <c r="U139" i="47"/>
  <c r="U140" i="47"/>
  <c r="U141" i="47"/>
  <c r="U142" i="47"/>
  <c r="U143" i="47"/>
  <c r="U144" i="47"/>
  <c r="U145" i="47"/>
  <c r="U146" i="47"/>
  <c r="U147" i="47"/>
  <c r="T108" i="47"/>
  <c r="T109" i="47"/>
  <c r="T110" i="47"/>
  <c r="T111" i="47"/>
  <c r="T112" i="47"/>
  <c r="T113" i="47"/>
  <c r="T114" i="47"/>
  <c r="T115" i="47"/>
  <c r="T116" i="47"/>
  <c r="T117" i="47"/>
  <c r="T118" i="47"/>
  <c r="T119" i="47"/>
  <c r="T120" i="47"/>
  <c r="T121" i="47"/>
  <c r="T122" i="47"/>
  <c r="T123" i="47"/>
  <c r="T124" i="47"/>
  <c r="T125" i="47"/>
  <c r="T126" i="47"/>
  <c r="T127" i="47"/>
  <c r="T128" i="47"/>
  <c r="T129" i="47"/>
  <c r="T130" i="47"/>
  <c r="T131" i="47"/>
  <c r="T132" i="47"/>
  <c r="T133" i="47"/>
  <c r="T134" i="47"/>
  <c r="T135" i="47"/>
  <c r="T136" i="47"/>
  <c r="T137" i="47"/>
  <c r="T138" i="47"/>
  <c r="T139" i="47"/>
  <c r="T140" i="47"/>
  <c r="T141" i="47"/>
  <c r="T142" i="47"/>
  <c r="T143" i="47"/>
  <c r="T144" i="47"/>
  <c r="T145" i="47"/>
  <c r="T146" i="47"/>
  <c r="T147" i="47"/>
  <c r="S108" i="47"/>
  <c r="S109" i="47"/>
  <c r="S110" i="47"/>
  <c r="S111" i="47"/>
  <c r="S112" i="47"/>
  <c r="S113" i="47"/>
  <c r="S114" i="47"/>
  <c r="S115" i="47"/>
  <c r="S116" i="47"/>
  <c r="S117" i="47"/>
  <c r="S118" i="47"/>
  <c r="S119" i="47"/>
  <c r="S120" i="47"/>
  <c r="S121" i="47"/>
  <c r="S122" i="47"/>
  <c r="S123" i="47"/>
  <c r="S124" i="47"/>
  <c r="S125" i="47"/>
  <c r="S126" i="47"/>
  <c r="S127" i="47"/>
  <c r="S128" i="47"/>
  <c r="S129" i="47"/>
  <c r="S130" i="47"/>
  <c r="S131" i="47"/>
  <c r="S132" i="47"/>
  <c r="S133" i="47"/>
  <c r="S134" i="47"/>
  <c r="S135" i="47"/>
  <c r="S136" i="47"/>
  <c r="S137" i="47"/>
  <c r="S138" i="47"/>
  <c r="S139" i="47"/>
  <c r="S140" i="47"/>
  <c r="S141" i="47"/>
  <c r="S142" i="47"/>
  <c r="S143" i="47"/>
  <c r="S144" i="47"/>
  <c r="S145" i="47"/>
  <c r="S146" i="47"/>
  <c r="S147" i="47"/>
  <c r="R108" i="47"/>
  <c r="R109" i="47"/>
  <c r="R110" i="47"/>
  <c r="R111" i="47"/>
  <c r="R112" i="47"/>
  <c r="R113" i="47"/>
  <c r="R114" i="47"/>
  <c r="R115" i="47"/>
  <c r="R116" i="47"/>
  <c r="R117" i="47"/>
  <c r="R118" i="47"/>
  <c r="R119" i="47"/>
  <c r="R120" i="47"/>
  <c r="R121" i="47"/>
  <c r="R122" i="47"/>
  <c r="R123" i="47"/>
  <c r="R124" i="47"/>
  <c r="R125" i="47"/>
  <c r="R126" i="47"/>
  <c r="R127" i="47"/>
  <c r="R128" i="47"/>
  <c r="R129" i="47"/>
  <c r="R130" i="47"/>
  <c r="R131" i="47"/>
  <c r="R132" i="47"/>
  <c r="R133" i="47"/>
  <c r="R134" i="47"/>
  <c r="R135" i="47"/>
  <c r="R136" i="47"/>
  <c r="R137" i="47"/>
  <c r="R138" i="47"/>
  <c r="R139" i="47"/>
  <c r="R140" i="47"/>
  <c r="R141" i="47"/>
  <c r="R142" i="47"/>
  <c r="R143" i="47"/>
  <c r="R144" i="47"/>
  <c r="R145" i="47"/>
  <c r="R146" i="47"/>
  <c r="R147" i="47"/>
  <c r="AA62" i="47"/>
  <c r="AA63" i="47"/>
  <c r="AA64" i="47"/>
  <c r="AA65" i="47"/>
  <c r="AA66" i="47"/>
  <c r="AA67" i="47"/>
  <c r="AA68" i="47"/>
  <c r="AA69" i="47"/>
  <c r="AA70" i="47"/>
  <c r="AA71" i="47"/>
  <c r="AA72" i="47"/>
  <c r="AA73" i="47"/>
  <c r="AA74" i="47"/>
  <c r="AA75" i="47"/>
  <c r="AA76" i="47"/>
  <c r="AA77" i="47"/>
  <c r="AA78" i="47"/>
  <c r="AA79" i="47"/>
  <c r="AA80" i="47"/>
  <c r="AA81" i="47"/>
  <c r="AA82" i="47"/>
  <c r="AA83" i="47"/>
  <c r="AA84" i="47"/>
  <c r="AA85" i="47"/>
  <c r="AA86" i="47"/>
  <c r="AA87" i="47"/>
  <c r="AA88" i="47"/>
  <c r="AA89" i="47"/>
  <c r="AA90" i="47"/>
  <c r="AA91" i="47"/>
  <c r="AA92" i="47"/>
  <c r="AA93" i="47"/>
  <c r="AA94" i="47"/>
  <c r="AA95" i="47"/>
  <c r="AA96" i="47"/>
  <c r="AA97" i="47"/>
  <c r="AA98" i="47"/>
  <c r="AA99" i="47"/>
  <c r="AA100" i="47"/>
  <c r="AA101" i="47"/>
  <c r="Z62" i="47"/>
  <c r="Z63" i="47"/>
  <c r="Z64" i="47"/>
  <c r="Z65" i="47"/>
  <c r="Z66" i="47"/>
  <c r="Z67" i="47"/>
  <c r="Z68" i="47"/>
  <c r="Z69" i="47"/>
  <c r="Z70" i="47"/>
  <c r="Z71" i="47"/>
  <c r="Z72" i="47"/>
  <c r="Z73" i="47"/>
  <c r="Z74" i="47"/>
  <c r="Z75" i="47"/>
  <c r="Z76" i="47"/>
  <c r="Z77" i="47"/>
  <c r="Z78" i="47"/>
  <c r="Z79" i="47"/>
  <c r="Z80" i="47"/>
  <c r="Z81" i="47"/>
  <c r="Z82" i="47"/>
  <c r="Z83" i="47"/>
  <c r="Z84" i="47"/>
  <c r="Z85" i="47"/>
  <c r="Z86" i="47"/>
  <c r="Z87" i="47"/>
  <c r="Z88" i="47"/>
  <c r="Z89" i="47"/>
  <c r="Z90" i="47"/>
  <c r="Z91" i="47"/>
  <c r="Z92" i="47"/>
  <c r="Z93" i="47"/>
  <c r="Z94" i="47"/>
  <c r="Z95" i="47"/>
  <c r="Z96" i="47"/>
  <c r="Z97" i="47"/>
  <c r="Z98" i="47"/>
  <c r="Z99" i="47"/>
  <c r="Z100" i="47"/>
  <c r="Z101" i="47"/>
  <c r="Y62" i="47"/>
  <c r="Y63" i="47"/>
  <c r="Y64" i="47"/>
  <c r="Y65" i="47"/>
  <c r="Y66" i="47"/>
  <c r="Y67" i="47"/>
  <c r="Y68" i="47"/>
  <c r="Y69" i="47"/>
  <c r="Y70" i="47"/>
  <c r="Y71" i="47"/>
  <c r="Y72" i="47"/>
  <c r="Y73" i="47"/>
  <c r="Y74" i="47"/>
  <c r="Y75" i="47"/>
  <c r="Y76" i="47"/>
  <c r="Y77" i="47"/>
  <c r="Y78" i="47"/>
  <c r="Y79" i="47"/>
  <c r="Y80" i="47"/>
  <c r="Y81" i="47"/>
  <c r="Y82" i="47"/>
  <c r="Y83" i="47"/>
  <c r="Y84" i="47"/>
  <c r="Y85" i="47"/>
  <c r="Y86" i="47"/>
  <c r="Y87" i="47"/>
  <c r="Y88" i="47"/>
  <c r="Y89" i="47"/>
  <c r="Y90" i="47"/>
  <c r="Y91" i="47"/>
  <c r="Y92" i="47"/>
  <c r="Y93" i="47"/>
  <c r="Y94" i="47"/>
  <c r="Y95" i="47"/>
  <c r="Y96" i="47"/>
  <c r="Y97" i="47"/>
  <c r="Y98" i="47"/>
  <c r="Y99" i="47"/>
  <c r="Y100" i="47"/>
  <c r="Y101" i="47"/>
  <c r="X62" i="47"/>
  <c r="X63" i="47"/>
  <c r="X64" i="47"/>
  <c r="X65" i="47"/>
  <c r="X66" i="47"/>
  <c r="X67" i="47"/>
  <c r="X68" i="47"/>
  <c r="X69" i="47"/>
  <c r="X70" i="47"/>
  <c r="X71" i="47"/>
  <c r="X72" i="47"/>
  <c r="X73" i="47"/>
  <c r="X74" i="47"/>
  <c r="X75" i="47"/>
  <c r="X76" i="47"/>
  <c r="X77" i="47"/>
  <c r="X78" i="47"/>
  <c r="X79" i="47"/>
  <c r="X80" i="47"/>
  <c r="X81" i="47"/>
  <c r="X82" i="47"/>
  <c r="X83" i="47"/>
  <c r="X84" i="47"/>
  <c r="X85" i="47"/>
  <c r="X86" i="47"/>
  <c r="X87" i="47"/>
  <c r="X88" i="47"/>
  <c r="X89" i="47"/>
  <c r="X90" i="47"/>
  <c r="X91" i="47"/>
  <c r="X92" i="47"/>
  <c r="X93" i="47"/>
  <c r="X94" i="47"/>
  <c r="X95" i="47"/>
  <c r="X96" i="47"/>
  <c r="X97" i="47"/>
  <c r="X98" i="47"/>
  <c r="X99" i="47"/>
  <c r="X100" i="47"/>
  <c r="X101" i="47"/>
  <c r="W62" i="47"/>
  <c r="W63" i="47"/>
  <c r="W64" i="47"/>
  <c r="W65" i="47"/>
  <c r="W66" i="47"/>
  <c r="W67" i="47"/>
  <c r="W68" i="47"/>
  <c r="W69" i="47"/>
  <c r="W70" i="47"/>
  <c r="W71" i="47"/>
  <c r="W72" i="47"/>
  <c r="W73" i="47"/>
  <c r="W74" i="47"/>
  <c r="W75" i="47"/>
  <c r="W76" i="47"/>
  <c r="W77" i="47"/>
  <c r="W78" i="47"/>
  <c r="W79" i="47"/>
  <c r="W80" i="47"/>
  <c r="W81" i="47"/>
  <c r="W82" i="47"/>
  <c r="W83" i="47"/>
  <c r="W84" i="47"/>
  <c r="W85" i="47"/>
  <c r="W86" i="47"/>
  <c r="W87" i="47"/>
  <c r="W88" i="47"/>
  <c r="W89" i="47"/>
  <c r="W90" i="47"/>
  <c r="W91" i="47"/>
  <c r="W92" i="47"/>
  <c r="W93" i="47"/>
  <c r="W94" i="47"/>
  <c r="W95" i="47"/>
  <c r="W96" i="47"/>
  <c r="W97" i="47"/>
  <c r="W98" i="47"/>
  <c r="W99" i="47"/>
  <c r="W100" i="47"/>
  <c r="W101" i="47"/>
  <c r="V62" i="47"/>
  <c r="V63" i="47"/>
  <c r="V64" i="47"/>
  <c r="V65" i="47"/>
  <c r="V66" i="47"/>
  <c r="V67" i="47"/>
  <c r="V68" i="47"/>
  <c r="V69" i="47"/>
  <c r="V70" i="47"/>
  <c r="V71" i="47"/>
  <c r="V72" i="47"/>
  <c r="V73" i="47"/>
  <c r="V74" i="47"/>
  <c r="V75" i="47"/>
  <c r="V76" i="47"/>
  <c r="V77" i="47"/>
  <c r="V78" i="47"/>
  <c r="V79" i="47"/>
  <c r="V80" i="47"/>
  <c r="V81" i="47"/>
  <c r="V82" i="47"/>
  <c r="V83" i="47"/>
  <c r="V84" i="47"/>
  <c r="V85" i="47"/>
  <c r="V86" i="47"/>
  <c r="V87" i="47"/>
  <c r="V88" i="47"/>
  <c r="V89" i="47"/>
  <c r="V90" i="47"/>
  <c r="V91" i="47"/>
  <c r="V92" i="47"/>
  <c r="V93" i="47"/>
  <c r="V94" i="47"/>
  <c r="V95" i="47"/>
  <c r="V96" i="47"/>
  <c r="V97" i="47"/>
  <c r="V98" i="47"/>
  <c r="V99" i="47"/>
  <c r="V100" i="47"/>
  <c r="V101" i="47"/>
  <c r="U62" i="47"/>
  <c r="U63" i="47"/>
  <c r="U64" i="47"/>
  <c r="U65" i="47"/>
  <c r="U66" i="47"/>
  <c r="U67" i="47"/>
  <c r="U68" i="47"/>
  <c r="U69" i="47"/>
  <c r="U70" i="47"/>
  <c r="U71" i="47"/>
  <c r="U72" i="47"/>
  <c r="U73" i="47"/>
  <c r="U74" i="47"/>
  <c r="U75" i="47"/>
  <c r="U76" i="47"/>
  <c r="U77" i="47"/>
  <c r="U78" i="47"/>
  <c r="U79" i="47"/>
  <c r="U80" i="47"/>
  <c r="U81" i="47"/>
  <c r="U82" i="47"/>
  <c r="U83" i="47"/>
  <c r="U84" i="47"/>
  <c r="U85" i="47"/>
  <c r="U86" i="47"/>
  <c r="U87" i="47"/>
  <c r="U88" i="47"/>
  <c r="U89" i="47"/>
  <c r="U90" i="47"/>
  <c r="U91" i="47"/>
  <c r="U92" i="47"/>
  <c r="U93" i="47"/>
  <c r="U94" i="47"/>
  <c r="U95" i="47"/>
  <c r="U96" i="47"/>
  <c r="U97" i="47"/>
  <c r="U98" i="47"/>
  <c r="U99" i="47"/>
  <c r="U100" i="47"/>
  <c r="U101" i="47"/>
  <c r="T62" i="47"/>
  <c r="T63" i="47"/>
  <c r="T64" i="47"/>
  <c r="T65" i="47"/>
  <c r="T66" i="47"/>
  <c r="T67" i="47"/>
  <c r="T68" i="47"/>
  <c r="T69" i="47"/>
  <c r="T70" i="47"/>
  <c r="T71" i="47"/>
  <c r="T72" i="47"/>
  <c r="T73" i="47"/>
  <c r="T74" i="47"/>
  <c r="T75" i="47"/>
  <c r="T76" i="47"/>
  <c r="T77" i="47"/>
  <c r="T78" i="47"/>
  <c r="T79" i="47"/>
  <c r="T80" i="47"/>
  <c r="T81" i="47"/>
  <c r="T82" i="47"/>
  <c r="T83" i="47"/>
  <c r="T84" i="47"/>
  <c r="T85" i="47"/>
  <c r="T86" i="47"/>
  <c r="T87" i="47"/>
  <c r="T88" i="47"/>
  <c r="T89" i="47"/>
  <c r="T90" i="47"/>
  <c r="T91" i="47"/>
  <c r="T92" i="47"/>
  <c r="T93" i="47"/>
  <c r="T94" i="47"/>
  <c r="T95" i="47"/>
  <c r="T96" i="47"/>
  <c r="T97" i="47"/>
  <c r="T98" i="47"/>
  <c r="T99" i="47"/>
  <c r="T100" i="47"/>
  <c r="T101" i="47"/>
  <c r="S62" i="47"/>
  <c r="S63" i="47"/>
  <c r="S64" i="47"/>
  <c r="S65" i="47"/>
  <c r="S66" i="47"/>
  <c r="S67" i="47"/>
  <c r="S68" i="47"/>
  <c r="S69" i="47"/>
  <c r="S70" i="47"/>
  <c r="S71" i="47"/>
  <c r="S72" i="47"/>
  <c r="S73" i="47"/>
  <c r="S74" i="47"/>
  <c r="S75" i="47"/>
  <c r="S76" i="47"/>
  <c r="S77" i="47"/>
  <c r="S78" i="47"/>
  <c r="S79" i="47"/>
  <c r="S80" i="47"/>
  <c r="S81" i="47"/>
  <c r="S82" i="47"/>
  <c r="S83" i="47"/>
  <c r="S84" i="47"/>
  <c r="S85" i="47"/>
  <c r="S86" i="47"/>
  <c r="S87" i="47"/>
  <c r="S88" i="47"/>
  <c r="S89" i="47"/>
  <c r="S90" i="47"/>
  <c r="S91" i="47"/>
  <c r="S92" i="47"/>
  <c r="S93" i="47"/>
  <c r="S94" i="47"/>
  <c r="S95" i="47"/>
  <c r="S96" i="47"/>
  <c r="S97" i="47"/>
  <c r="S98" i="47"/>
  <c r="S99" i="47"/>
  <c r="S100" i="47"/>
  <c r="S101" i="47"/>
  <c r="R101" i="47"/>
  <c r="R62" i="47"/>
  <c r="R63" i="47"/>
  <c r="R64" i="47"/>
  <c r="R65" i="47"/>
  <c r="R66" i="47"/>
  <c r="R67" i="47"/>
  <c r="R68" i="47"/>
  <c r="R69" i="47"/>
  <c r="R70" i="47"/>
  <c r="R71" i="47"/>
  <c r="R72" i="47"/>
  <c r="R73" i="47"/>
  <c r="R74" i="47"/>
  <c r="R75" i="47"/>
  <c r="R76" i="47"/>
  <c r="R77" i="47"/>
  <c r="R78" i="47"/>
  <c r="R79" i="47"/>
  <c r="R80" i="47"/>
  <c r="R81" i="47"/>
  <c r="R82" i="47"/>
  <c r="R83" i="47"/>
  <c r="R84" i="47"/>
  <c r="R85" i="47"/>
  <c r="R86" i="47"/>
  <c r="R87" i="47"/>
  <c r="R88" i="47"/>
  <c r="R89" i="47"/>
  <c r="R90" i="47"/>
  <c r="R91" i="47"/>
  <c r="R92" i="47"/>
  <c r="R93" i="47"/>
  <c r="R94" i="47"/>
  <c r="R95" i="47"/>
  <c r="R96" i="47"/>
  <c r="R97" i="47"/>
  <c r="R98" i="47"/>
  <c r="R99" i="47"/>
  <c r="R100" i="47"/>
  <c r="AQ5" i="49"/>
  <c r="AR5" i="49"/>
  <c r="AS5" i="49"/>
  <c r="AR4" i="49"/>
  <c r="AS4" i="49"/>
  <c r="P5" i="49"/>
  <c r="Q5" i="49"/>
  <c r="Q86" i="49" s="1"/>
  <c r="R5" i="49"/>
  <c r="R86" i="49" s="1"/>
  <c r="S5" i="49"/>
  <c r="S86" i="49" s="1"/>
  <c r="T5" i="49"/>
  <c r="U5" i="49"/>
  <c r="V5" i="49"/>
  <c r="W5" i="49"/>
  <c r="W86" i="49" s="1"/>
  <c r="X5" i="49"/>
  <c r="Y5" i="49"/>
  <c r="Z5" i="49"/>
  <c r="AA5" i="49"/>
  <c r="AB5" i="49"/>
  <c r="AC5" i="49"/>
  <c r="AC86" i="49" s="1"/>
  <c r="AD5" i="49"/>
  <c r="AD86" i="49" s="1"/>
  <c r="AE5" i="49"/>
  <c r="AE86" i="49" s="1"/>
  <c r="AF5" i="49"/>
  <c r="AG5" i="49"/>
  <c r="AH5" i="49"/>
  <c r="AI5" i="49"/>
  <c r="AJ5" i="49"/>
  <c r="AK5" i="49"/>
  <c r="AL5" i="49"/>
  <c r="AM5" i="49"/>
  <c r="AM86" i="49" s="1"/>
  <c r="AN5" i="49"/>
  <c r="AO5" i="49"/>
  <c r="AO86" i="49" s="1"/>
  <c r="AP5" i="49"/>
  <c r="AP86" i="49" s="1"/>
  <c r="H5" i="49"/>
  <c r="H86" i="49" s="1"/>
  <c r="I5" i="49"/>
  <c r="I86" i="49" s="1"/>
  <c r="J5" i="49"/>
  <c r="J86" i="49" s="1"/>
  <c r="K5" i="49"/>
  <c r="K86" i="49" s="1"/>
  <c r="L5" i="49"/>
  <c r="M5" i="49"/>
  <c r="N5" i="49"/>
  <c r="N86" i="49" s="1"/>
  <c r="O5" i="49"/>
  <c r="O86" i="49" s="1"/>
  <c r="G5" i="49"/>
  <c r="G86" i="49" s="1"/>
  <c r="F5" i="49"/>
  <c r="T4" i="49"/>
  <c r="T95" i="49" s="1"/>
  <c r="T96" i="49" s="1"/>
  <c r="U4" i="49"/>
  <c r="U95" i="49" s="1"/>
  <c r="U96" i="49" s="1"/>
  <c r="V4" i="49"/>
  <c r="V95" i="49" s="1"/>
  <c r="V96" i="49" s="1"/>
  <c r="W4" i="49"/>
  <c r="X4" i="49"/>
  <c r="Y4" i="49"/>
  <c r="Z4" i="49"/>
  <c r="AA4" i="49"/>
  <c r="AA95" i="49" s="1"/>
  <c r="AA96" i="49" s="1"/>
  <c r="AB4" i="49"/>
  <c r="AB95" i="49" s="1"/>
  <c r="AB96" i="49" s="1"/>
  <c r="AC4" i="49"/>
  <c r="AD4" i="49"/>
  <c r="AE4" i="49"/>
  <c r="AF4" i="49"/>
  <c r="AF95" i="49" s="1"/>
  <c r="AF96" i="49" s="1"/>
  <c r="AG4" i="49"/>
  <c r="AG95" i="49" s="1"/>
  <c r="AG96" i="49" s="1"/>
  <c r="AH4" i="49"/>
  <c r="AH95" i="49" s="1"/>
  <c r="AH96" i="49" s="1"/>
  <c r="AI4" i="49"/>
  <c r="AI95" i="49" s="1"/>
  <c r="AI96" i="49" s="1"/>
  <c r="AJ4" i="49"/>
  <c r="AK4" i="49"/>
  <c r="AL4" i="49"/>
  <c r="AM4" i="49"/>
  <c r="AN4" i="49"/>
  <c r="AO4" i="49"/>
  <c r="AP4" i="49"/>
  <c r="R4" i="49"/>
  <c r="S4" i="49"/>
  <c r="S95" i="49" s="1"/>
  <c r="S96" i="49" s="1"/>
  <c r="Q4" i="49"/>
  <c r="Q95" i="49" s="1"/>
  <c r="Q96" i="49" s="1"/>
  <c r="P4" i="49"/>
  <c r="P95" i="49" s="1"/>
  <c r="P96" i="49" s="1"/>
  <c r="O4" i="49"/>
  <c r="N4" i="49"/>
  <c r="M4" i="49"/>
  <c r="L4" i="49"/>
  <c r="L89" i="49" s="1"/>
  <c r="L90" i="49" s="1"/>
  <c r="L91" i="49" s="1"/>
  <c r="K4" i="49"/>
  <c r="J4" i="49"/>
  <c r="I4" i="49"/>
  <c r="I95" i="49" s="1"/>
  <c r="I96" i="49" s="1"/>
  <c r="H4" i="49"/>
  <c r="H95" i="49" s="1"/>
  <c r="H96" i="49" s="1"/>
  <c r="G4" i="49"/>
  <c r="G95" i="49" s="1"/>
  <c r="G96" i="49" s="1"/>
  <c r="F4" i="49"/>
  <c r="AO139" i="51"/>
  <c r="AO133" i="51"/>
  <c r="AR95" i="51"/>
  <c r="AR96" i="51" s="1"/>
  <c r="AB95" i="51"/>
  <c r="AB96" i="51" s="1"/>
  <c r="AS93" i="51"/>
  <c r="AS94" i="51" s="1"/>
  <c r="AR93" i="51"/>
  <c r="AR94" i="51" s="1"/>
  <c r="AQ93" i="51"/>
  <c r="AQ94" i="51" s="1"/>
  <c r="AP93" i="51"/>
  <c r="AP94" i="51" s="1"/>
  <c r="AO93" i="51"/>
  <c r="AO94" i="51" s="1"/>
  <c r="AN93" i="51"/>
  <c r="AN94" i="51" s="1"/>
  <c r="AM93" i="51"/>
  <c r="AM94" i="51" s="1"/>
  <c r="AL93" i="51"/>
  <c r="AL94" i="51" s="1"/>
  <c r="AK93" i="51"/>
  <c r="AK94" i="51" s="1"/>
  <c r="AJ93" i="51"/>
  <c r="AJ94" i="51" s="1"/>
  <c r="AI93" i="51"/>
  <c r="AI94" i="51" s="1"/>
  <c r="AH93" i="51"/>
  <c r="AH94" i="51" s="1"/>
  <c r="AG93" i="51"/>
  <c r="AG94" i="51" s="1"/>
  <c r="AF93" i="51"/>
  <c r="AF94" i="51" s="1"/>
  <c r="AE93" i="51"/>
  <c r="AE94" i="51" s="1"/>
  <c r="AD93" i="51"/>
  <c r="AD94" i="51" s="1"/>
  <c r="AC93" i="51"/>
  <c r="AC94" i="51" s="1"/>
  <c r="AB93" i="51"/>
  <c r="AB94" i="51" s="1"/>
  <c r="AA93" i="51"/>
  <c r="AA94" i="51" s="1"/>
  <c r="AS92" i="51"/>
  <c r="AR92" i="51"/>
  <c r="AQ92" i="51"/>
  <c r="AP92" i="51"/>
  <c r="AO92" i="51"/>
  <c r="AN92" i="51"/>
  <c r="AM92" i="51"/>
  <c r="AL92" i="51"/>
  <c r="AK92" i="51"/>
  <c r="AJ92" i="51"/>
  <c r="AI92" i="51"/>
  <c r="AH92" i="51"/>
  <c r="AG92" i="51"/>
  <c r="AF92" i="51"/>
  <c r="AE92" i="51"/>
  <c r="AD92" i="51"/>
  <c r="AC92" i="51"/>
  <c r="AB92" i="51"/>
  <c r="AA92" i="51"/>
  <c r="Z92" i="51"/>
  <c r="Z93" i="51" s="1"/>
  <c r="Z94" i="51" s="1"/>
  <c r="Y92" i="51"/>
  <c r="Y93" i="51" s="1"/>
  <c r="Y94" i="51" s="1"/>
  <c r="X92" i="51"/>
  <c r="X93" i="51" s="1"/>
  <c r="X94" i="51" s="1"/>
  <c r="W92" i="51"/>
  <c r="W93" i="51" s="1"/>
  <c r="W94" i="51" s="1"/>
  <c r="V92" i="51"/>
  <c r="V93" i="51" s="1"/>
  <c r="V94" i="51" s="1"/>
  <c r="U92" i="51"/>
  <c r="U93" i="51" s="1"/>
  <c r="U94" i="51" s="1"/>
  <c r="T92" i="51"/>
  <c r="T93" i="51" s="1"/>
  <c r="T94" i="51" s="1"/>
  <c r="S92" i="51"/>
  <c r="S93" i="51" s="1"/>
  <c r="S94" i="51" s="1"/>
  <c r="R92" i="51"/>
  <c r="R93" i="51" s="1"/>
  <c r="R94" i="51" s="1"/>
  <c r="Q92" i="51"/>
  <c r="Q93" i="51" s="1"/>
  <c r="Q94" i="51" s="1"/>
  <c r="P92" i="51"/>
  <c r="P93" i="51" s="1"/>
  <c r="P94" i="51" s="1"/>
  <c r="O92" i="51"/>
  <c r="O93" i="51" s="1"/>
  <c r="O94" i="51" s="1"/>
  <c r="N92" i="51"/>
  <c r="N93" i="51" s="1"/>
  <c r="N94" i="51" s="1"/>
  <c r="M92" i="51"/>
  <c r="M93" i="51" s="1"/>
  <c r="M94" i="51" s="1"/>
  <c r="L92" i="51"/>
  <c r="L93" i="51" s="1"/>
  <c r="L94" i="51" s="1"/>
  <c r="K92" i="51"/>
  <c r="K93" i="51" s="1"/>
  <c r="K94" i="51" s="1"/>
  <c r="J92" i="51"/>
  <c r="J93" i="51" s="1"/>
  <c r="J94" i="51" s="1"/>
  <c r="I92" i="51"/>
  <c r="I93" i="51" s="1"/>
  <c r="I94" i="51" s="1"/>
  <c r="H92" i="51"/>
  <c r="H93" i="51" s="1"/>
  <c r="H94" i="51" s="1"/>
  <c r="G92" i="51"/>
  <c r="G93" i="51" s="1"/>
  <c r="G94" i="51" s="1"/>
  <c r="F92" i="51"/>
  <c r="F93" i="51" s="1"/>
  <c r="F94" i="51" s="1"/>
  <c r="AS90" i="51"/>
  <c r="AS91" i="51" s="1"/>
  <c r="AR90" i="51"/>
  <c r="AR91" i="51" s="1"/>
  <c r="AQ90" i="51"/>
  <c r="AQ91" i="51" s="1"/>
  <c r="AP90" i="51"/>
  <c r="AP91" i="51" s="1"/>
  <c r="AO90" i="51"/>
  <c r="AO91" i="51" s="1"/>
  <c r="AN90" i="51"/>
  <c r="AN91" i="51" s="1"/>
  <c r="AM90" i="51"/>
  <c r="AM91" i="51" s="1"/>
  <c r="AL90" i="51"/>
  <c r="AL91" i="51" s="1"/>
  <c r="AK90" i="51"/>
  <c r="AK91" i="51" s="1"/>
  <c r="AJ90" i="51"/>
  <c r="AJ91" i="51" s="1"/>
  <c r="AI90" i="51"/>
  <c r="AI91" i="51" s="1"/>
  <c r="AH90" i="51"/>
  <c r="AH91" i="51" s="1"/>
  <c r="AG90" i="51"/>
  <c r="AG91" i="51" s="1"/>
  <c r="AF90" i="51"/>
  <c r="AF91" i="51" s="1"/>
  <c r="AE90" i="51"/>
  <c r="AE91" i="51" s="1"/>
  <c r="AD90" i="51"/>
  <c r="AD91" i="51" s="1"/>
  <c r="AC90" i="51"/>
  <c r="AC91" i="51" s="1"/>
  <c r="AB90" i="51"/>
  <c r="AB91" i="51" s="1"/>
  <c r="AA90" i="51"/>
  <c r="AA91" i="51" s="1"/>
  <c r="AS89" i="51"/>
  <c r="AR89" i="51"/>
  <c r="AQ89" i="51"/>
  <c r="AP89" i="51"/>
  <c r="AO89" i="51"/>
  <c r="AN89" i="51"/>
  <c r="AM89" i="51"/>
  <c r="AL89" i="51"/>
  <c r="AK89" i="51"/>
  <c r="AJ89" i="51"/>
  <c r="AI89" i="51"/>
  <c r="AH89" i="51"/>
  <c r="AG89" i="51"/>
  <c r="AF89" i="51"/>
  <c r="AE89" i="51"/>
  <c r="AD89" i="51"/>
  <c r="AC89" i="51"/>
  <c r="AB89" i="51"/>
  <c r="AA89" i="51"/>
  <c r="Z89" i="51"/>
  <c r="Z90" i="51" s="1"/>
  <c r="Z91" i="51" s="1"/>
  <c r="Y89" i="51"/>
  <c r="Y90" i="51" s="1"/>
  <c r="Y91" i="51" s="1"/>
  <c r="X89" i="51"/>
  <c r="X90" i="51" s="1"/>
  <c r="X91" i="51" s="1"/>
  <c r="V89" i="51"/>
  <c r="V90" i="51" s="1"/>
  <c r="V91" i="51" s="1"/>
  <c r="U89" i="51"/>
  <c r="U90" i="51" s="1"/>
  <c r="U91" i="51" s="1"/>
  <c r="T89" i="51"/>
  <c r="T90" i="51" s="1"/>
  <c r="T91" i="51" s="1"/>
  <c r="S89" i="51"/>
  <c r="S90" i="51" s="1"/>
  <c r="S91" i="51" s="1"/>
  <c r="R89" i="51"/>
  <c r="R90" i="51" s="1"/>
  <c r="R91" i="51" s="1"/>
  <c r="Q89" i="51"/>
  <c r="Q90" i="51" s="1"/>
  <c r="Q91" i="51" s="1"/>
  <c r="P89" i="51"/>
  <c r="P90" i="51" s="1"/>
  <c r="P91" i="51" s="1"/>
  <c r="L89" i="51"/>
  <c r="L90" i="51" s="1"/>
  <c r="L91" i="51" s="1"/>
  <c r="AS88" i="51"/>
  <c r="AR88" i="51"/>
  <c r="AQ88" i="51"/>
  <c r="AP88" i="51"/>
  <c r="AO88" i="51"/>
  <c r="AN88" i="51"/>
  <c r="AM88" i="51"/>
  <c r="AL88" i="51"/>
  <c r="AK88" i="51"/>
  <c r="AJ88" i="51"/>
  <c r="AI88" i="51"/>
  <c r="AH88" i="51"/>
  <c r="AG88" i="51"/>
  <c r="AF88" i="51"/>
  <c r="AE88" i="51"/>
  <c r="AD88" i="51"/>
  <c r="AC88" i="51"/>
  <c r="AB88" i="51"/>
  <c r="AA88" i="51"/>
  <c r="Z88" i="51"/>
  <c r="Y88" i="51"/>
  <c r="X88" i="51"/>
  <c r="W88" i="51"/>
  <c r="V88" i="51"/>
  <c r="U88" i="51"/>
  <c r="U95" i="51" s="1"/>
  <c r="U96" i="51" s="1"/>
  <c r="T88" i="51"/>
  <c r="S88" i="51"/>
  <c r="S95" i="51" s="1"/>
  <c r="S96" i="51" s="1"/>
  <c r="R88" i="51"/>
  <c r="R95" i="51" s="1"/>
  <c r="R96" i="51" s="1"/>
  <c r="Q88" i="51"/>
  <c r="Q95" i="51" s="1"/>
  <c r="Q96" i="51" s="1"/>
  <c r="P88" i="51"/>
  <c r="P95" i="51" s="1"/>
  <c r="P96" i="51" s="1"/>
  <c r="O88" i="51"/>
  <c r="N88" i="51"/>
  <c r="N95" i="51" s="1"/>
  <c r="N96" i="51" s="1"/>
  <c r="M88" i="51"/>
  <c r="L88" i="51"/>
  <c r="K88" i="51"/>
  <c r="J88" i="51"/>
  <c r="I88" i="51"/>
  <c r="H88" i="51"/>
  <c r="G88" i="51"/>
  <c r="F88" i="51"/>
  <c r="AS87" i="51"/>
  <c r="AR87" i="51"/>
  <c r="AQ87" i="51"/>
  <c r="AP87" i="51"/>
  <c r="AO87" i="51"/>
  <c r="AN87" i="51"/>
  <c r="AM87" i="51"/>
  <c r="AL87" i="51"/>
  <c r="AK87" i="51"/>
  <c r="AJ87" i="51"/>
  <c r="AI87" i="51"/>
  <c r="AH87" i="51"/>
  <c r="AG87" i="51"/>
  <c r="AF87" i="51"/>
  <c r="AE87" i="51"/>
  <c r="AD87" i="51"/>
  <c r="AC87" i="51"/>
  <c r="AB87" i="51"/>
  <c r="AA87" i="51"/>
  <c r="Z87" i="51"/>
  <c r="Y87" i="51"/>
  <c r="X87" i="51"/>
  <c r="W87" i="51"/>
  <c r="V87" i="51"/>
  <c r="U87" i="51"/>
  <c r="T87" i="51"/>
  <c r="S87" i="51"/>
  <c r="R87" i="51"/>
  <c r="Q87" i="51"/>
  <c r="P87" i="51"/>
  <c r="O87" i="51"/>
  <c r="N87" i="51"/>
  <c r="M87" i="51"/>
  <c r="L87" i="51"/>
  <c r="K87" i="51"/>
  <c r="J87" i="51"/>
  <c r="I87" i="51"/>
  <c r="H87" i="51"/>
  <c r="G87" i="51"/>
  <c r="F87" i="51"/>
  <c r="AU85" i="51"/>
  <c r="AU83" i="51"/>
  <c r="AU82" i="51"/>
  <c r="AU81" i="51"/>
  <c r="AU80" i="51"/>
  <c r="AU79" i="51"/>
  <c r="AU78" i="51"/>
  <c r="AU77" i="51"/>
  <c r="AU75" i="51"/>
  <c r="AU74" i="51"/>
  <c r="AU73" i="51"/>
  <c r="AU72" i="51"/>
  <c r="AU71" i="51"/>
  <c r="AU70" i="51"/>
  <c r="AU68" i="51"/>
  <c r="AU67" i="51"/>
  <c r="AU66" i="51"/>
  <c r="AU65" i="51"/>
  <c r="AU64" i="51"/>
  <c r="AU63" i="51"/>
  <c r="AU62" i="51"/>
  <c r="AU61" i="51"/>
  <c r="AU60" i="51"/>
  <c r="AU59" i="51"/>
  <c r="AU58" i="51"/>
  <c r="AU57" i="51"/>
  <c r="AU56" i="51"/>
  <c r="AU55" i="51"/>
  <c r="AU54" i="51"/>
  <c r="AU53" i="51"/>
  <c r="AU52" i="51"/>
  <c r="AU51" i="51"/>
  <c r="AU50" i="51"/>
  <c r="AU49" i="51"/>
  <c r="AT6" i="51"/>
  <c r="L7" i="45" s="1"/>
  <c r="C6" i="51"/>
  <c r="B6" i="51"/>
  <c r="AS86" i="51"/>
  <c r="AR86" i="51"/>
  <c r="AQ86" i="51"/>
  <c r="AP86" i="51"/>
  <c r="AJ86" i="51"/>
  <c r="AI86" i="51"/>
  <c r="AH86" i="51"/>
  <c r="AG86" i="51"/>
  <c r="AF86" i="51"/>
  <c r="AD86" i="51"/>
  <c r="Z86" i="51"/>
  <c r="V86" i="51"/>
  <c r="U86" i="51"/>
  <c r="T86" i="51"/>
  <c r="S86" i="51"/>
  <c r="R86" i="51"/>
  <c r="AQ95" i="51"/>
  <c r="AQ96" i="51" s="1"/>
  <c r="AP95" i="51"/>
  <c r="AP96" i="51" s="1"/>
  <c r="AO95" i="51"/>
  <c r="AO96" i="51" s="1"/>
  <c r="AN95" i="51"/>
  <c r="AN96" i="51" s="1"/>
  <c r="AL95" i="51"/>
  <c r="AL96" i="51" s="1"/>
  <c r="AF95" i="51"/>
  <c r="AF96" i="51" s="1"/>
  <c r="AE95" i="51"/>
  <c r="AE96" i="51" s="1"/>
  <c r="AD95" i="51"/>
  <c r="AD96" i="51" s="1"/>
  <c r="AC95" i="51"/>
  <c r="AC96" i="51" s="1"/>
  <c r="AA95" i="51"/>
  <c r="AA96" i="51" s="1"/>
  <c r="Z95" i="51"/>
  <c r="Z96" i="51" s="1"/>
  <c r="A1" i="51"/>
  <c r="AO139" i="50"/>
  <c r="AO133" i="50"/>
  <c r="AR95" i="50"/>
  <c r="AR96" i="50" s="1"/>
  <c r="AL95" i="50"/>
  <c r="AL96" i="50" s="1"/>
  <c r="AJ95" i="50"/>
  <c r="AJ96" i="50" s="1"/>
  <c r="AD95" i="50"/>
  <c r="AD96" i="50" s="1"/>
  <c r="AS93" i="50"/>
  <c r="AS94" i="50" s="1"/>
  <c r="AR93" i="50"/>
  <c r="AR94" i="50" s="1"/>
  <c r="AQ93" i="50"/>
  <c r="AQ94" i="50" s="1"/>
  <c r="AP93" i="50"/>
  <c r="AP94" i="50" s="1"/>
  <c r="AO93" i="50"/>
  <c r="AO94" i="50" s="1"/>
  <c r="AN93" i="50"/>
  <c r="AN94" i="50" s="1"/>
  <c r="AM93" i="50"/>
  <c r="AM94" i="50" s="1"/>
  <c r="AL93" i="50"/>
  <c r="AL94" i="50" s="1"/>
  <c r="AK93" i="50"/>
  <c r="AK94" i="50" s="1"/>
  <c r="AJ93" i="50"/>
  <c r="AJ94" i="50" s="1"/>
  <c r="AI93" i="50"/>
  <c r="AI94" i="50" s="1"/>
  <c r="AH93" i="50"/>
  <c r="AH94" i="50" s="1"/>
  <c r="AG93" i="50"/>
  <c r="AG94" i="50" s="1"/>
  <c r="AF93" i="50"/>
  <c r="AF94" i="50" s="1"/>
  <c r="AE93" i="50"/>
  <c r="AE94" i="50" s="1"/>
  <c r="AD93" i="50"/>
  <c r="AD94" i="50" s="1"/>
  <c r="AC93" i="50"/>
  <c r="AC94" i="50" s="1"/>
  <c r="AB93" i="50"/>
  <c r="AB94" i="50" s="1"/>
  <c r="AA93" i="50"/>
  <c r="AA94" i="50" s="1"/>
  <c r="Z93" i="50"/>
  <c r="Z94" i="50" s="1"/>
  <c r="Y93" i="50"/>
  <c r="Y94" i="50" s="1"/>
  <c r="X93" i="50"/>
  <c r="X94" i="50" s="1"/>
  <c r="W93" i="50"/>
  <c r="W94" i="50" s="1"/>
  <c r="V93" i="50"/>
  <c r="V94" i="50" s="1"/>
  <c r="S93" i="50"/>
  <c r="S94" i="50" s="1"/>
  <c r="AS92" i="50"/>
  <c r="AR92" i="50"/>
  <c r="AQ92" i="50"/>
  <c r="AP92" i="50"/>
  <c r="AO92" i="50"/>
  <c r="AN92" i="50"/>
  <c r="AM92" i="50"/>
  <c r="AL92" i="50"/>
  <c r="AK92" i="50"/>
  <c r="AJ92" i="50"/>
  <c r="AI92" i="50"/>
  <c r="AH92" i="50"/>
  <c r="AG92" i="50"/>
  <c r="AF92" i="50"/>
  <c r="AE92" i="50"/>
  <c r="AD92" i="50"/>
  <c r="AC92" i="50"/>
  <c r="AB92" i="50"/>
  <c r="AA92" i="50"/>
  <c r="Z92" i="50"/>
  <c r="Y92" i="50"/>
  <c r="X92" i="50"/>
  <c r="W92" i="50"/>
  <c r="V92" i="50"/>
  <c r="U92" i="50"/>
  <c r="U93" i="50" s="1"/>
  <c r="U94" i="50" s="1"/>
  <c r="T92" i="50"/>
  <c r="T93" i="50" s="1"/>
  <c r="T94" i="50" s="1"/>
  <c r="S92" i="50"/>
  <c r="R92" i="50"/>
  <c r="R93" i="50" s="1"/>
  <c r="R94" i="50" s="1"/>
  <c r="Q92" i="50"/>
  <c r="Q93" i="50" s="1"/>
  <c r="Q94" i="50" s="1"/>
  <c r="P92" i="50"/>
  <c r="P93" i="50" s="1"/>
  <c r="P94" i="50" s="1"/>
  <c r="O92" i="50"/>
  <c r="O93" i="50" s="1"/>
  <c r="O94" i="50" s="1"/>
  <c r="N92" i="50"/>
  <c r="N93" i="50" s="1"/>
  <c r="N94" i="50" s="1"/>
  <c r="M92" i="50"/>
  <c r="M93" i="50" s="1"/>
  <c r="M94" i="50" s="1"/>
  <c r="L92" i="50"/>
  <c r="L93" i="50" s="1"/>
  <c r="L94" i="50" s="1"/>
  <c r="K92" i="50"/>
  <c r="K93" i="50" s="1"/>
  <c r="K94" i="50" s="1"/>
  <c r="J92" i="50"/>
  <c r="J93" i="50" s="1"/>
  <c r="J94" i="50" s="1"/>
  <c r="I92" i="50"/>
  <c r="I93" i="50" s="1"/>
  <c r="I94" i="50" s="1"/>
  <c r="H92" i="50"/>
  <c r="H93" i="50" s="1"/>
  <c r="H94" i="50" s="1"/>
  <c r="G92" i="50"/>
  <c r="G93" i="50" s="1"/>
  <c r="G94" i="50" s="1"/>
  <c r="F92" i="50"/>
  <c r="F93" i="50" s="1"/>
  <c r="F94" i="50" s="1"/>
  <c r="AS90" i="50"/>
  <c r="AS91" i="50" s="1"/>
  <c r="AR90" i="50"/>
  <c r="AR91" i="50" s="1"/>
  <c r="AQ90" i="50"/>
  <c r="AQ91" i="50" s="1"/>
  <c r="AP90" i="50"/>
  <c r="AP91" i="50" s="1"/>
  <c r="AO90" i="50"/>
  <c r="AO91" i="50" s="1"/>
  <c r="AN90" i="50"/>
  <c r="AN91" i="50" s="1"/>
  <c r="AM90" i="50"/>
  <c r="AM91" i="50" s="1"/>
  <c r="AL90" i="50"/>
  <c r="AL91" i="50" s="1"/>
  <c r="AK90" i="50"/>
  <c r="AK91" i="50" s="1"/>
  <c r="AJ90" i="50"/>
  <c r="AJ91" i="50" s="1"/>
  <c r="AI90" i="50"/>
  <c r="AI91" i="50" s="1"/>
  <c r="AH90" i="50"/>
  <c r="AH91" i="50" s="1"/>
  <c r="AG90" i="50"/>
  <c r="AG91" i="50" s="1"/>
  <c r="AF90" i="50"/>
  <c r="AF91" i="50" s="1"/>
  <c r="AE90" i="50"/>
  <c r="AE91" i="50" s="1"/>
  <c r="AD90" i="50"/>
  <c r="AD91" i="50" s="1"/>
  <c r="AC90" i="50"/>
  <c r="AC91" i="50" s="1"/>
  <c r="AB90" i="50"/>
  <c r="AB91" i="50" s="1"/>
  <c r="AA90" i="50"/>
  <c r="AA91" i="50" s="1"/>
  <c r="U90" i="50"/>
  <c r="U91" i="50" s="1"/>
  <c r="T90" i="50"/>
  <c r="T91" i="50" s="1"/>
  <c r="AS89" i="50"/>
  <c r="AR89" i="50"/>
  <c r="AQ89" i="50"/>
  <c r="AP89" i="50"/>
  <c r="AO89" i="50"/>
  <c r="AN89" i="50"/>
  <c r="AM89" i="50"/>
  <c r="AL89" i="50"/>
  <c r="AK89" i="50"/>
  <c r="AJ89" i="50"/>
  <c r="AI89" i="50"/>
  <c r="AH89" i="50"/>
  <c r="AG89" i="50"/>
  <c r="AF89" i="50"/>
  <c r="AE89" i="50"/>
  <c r="AD89" i="50"/>
  <c r="AC89" i="50"/>
  <c r="AB89" i="50"/>
  <c r="AA89" i="50"/>
  <c r="Z89" i="50"/>
  <c r="Z90" i="50" s="1"/>
  <c r="Z91" i="50" s="1"/>
  <c r="U89" i="50"/>
  <c r="T89" i="50"/>
  <c r="S89" i="50"/>
  <c r="S90" i="50" s="1"/>
  <c r="S91" i="50" s="1"/>
  <c r="R89" i="50"/>
  <c r="R90" i="50" s="1"/>
  <c r="R91" i="50" s="1"/>
  <c r="Q89" i="50"/>
  <c r="Q90" i="50" s="1"/>
  <c r="Q91" i="50" s="1"/>
  <c r="P89" i="50"/>
  <c r="P90" i="50" s="1"/>
  <c r="P91" i="50" s="1"/>
  <c r="AS88" i="50"/>
  <c r="AR88" i="50"/>
  <c r="AQ88" i="50"/>
  <c r="AP88" i="50"/>
  <c r="AO88" i="50"/>
  <c r="AN88" i="50"/>
  <c r="AM88" i="50"/>
  <c r="AL88" i="50"/>
  <c r="AK88" i="50"/>
  <c r="AJ88" i="50"/>
  <c r="AI88" i="50"/>
  <c r="AH88" i="50"/>
  <c r="AG88" i="50"/>
  <c r="AF88" i="50"/>
  <c r="AE88" i="50"/>
  <c r="AD88" i="50"/>
  <c r="AC88" i="50"/>
  <c r="AB88" i="50"/>
  <c r="AA88" i="50"/>
  <c r="Z88" i="50"/>
  <c r="Y88" i="50"/>
  <c r="X88" i="50"/>
  <c r="W88" i="50"/>
  <c r="V88" i="50"/>
  <c r="U88" i="50"/>
  <c r="T88" i="50"/>
  <c r="S88" i="50"/>
  <c r="S95" i="50" s="1"/>
  <c r="S96" i="50" s="1"/>
  <c r="R88" i="50"/>
  <c r="R95" i="50" s="1"/>
  <c r="R96" i="50" s="1"/>
  <c r="Q88" i="50"/>
  <c r="P88" i="50"/>
  <c r="P95" i="50" s="1"/>
  <c r="P96" i="50" s="1"/>
  <c r="O88" i="50"/>
  <c r="N88" i="50"/>
  <c r="M88" i="50"/>
  <c r="L88" i="50"/>
  <c r="K88" i="50"/>
  <c r="K95" i="50" s="1"/>
  <c r="K96" i="50" s="1"/>
  <c r="J88" i="50"/>
  <c r="I88" i="50"/>
  <c r="H88" i="50"/>
  <c r="H95" i="50" s="1"/>
  <c r="H96" i="50" s="1"/>
  <c r="G88" i="50"/>
  <c r="F88" i="50"/>
  <c r="AS87" i="50"/>
  <c r="AR87" i="50"/>
  <c r="AQ87" i="50"/>
  <c r="AP87" i="50"/>
  <c r="AO87" i="50"/>
  <c r="AN87" i="50"/>
  <c r="AM87" i="50"/>
  <c r="AL87" i="50"/>
  <c r="AK87" i="50"/>
  <c r="AJ87" i="50"/>
  <c r="AI87" i="50"/>
  <c r="AH87" i="50"/>
  <c r="AG87" i="50"/>
  <c r="AF87" i="50"/>
  <c r="AE87" i="50"/>
  <c r="AD87" i="50"/>
  <c r="AC87" i="50"/>
  <c r="AB87" i="50"/>
  <c r="AA87" i="50"/>
  <c r="Z87" i="50"/>
  <c r="Y87" i="50"/>
  <c r="X87" i="50"/>
  <c r="W87" i="50"/>
  <c r="V87" i="50"/>
  <c r="U87" i="50"/>
  <c r="T87" i="50"/>
  <c r="S87" i="50"/>
  <c r="R87" i="50"/>
  <c r="Q87" i="50"/>
  <c r="P87" i="50"/>
  <c r="O87" i="50"/>
  <c r="N87" i="50"/>
  <c r="M87" i="50"/>
  <c r="L87" i="50"/>
  <c r="K87" i="50"/>
  <c r="J87" i="50"/>
  <c r="I87" i="50"/>
  <c r="H87" i="50"/>
  <c r="G87" i="50"/>
  <c r="F87" i="50"/>
  <c r="AU85" i="50"/>
  <c r="AU84" i="50"/>
  <c r="AU83" i="50"/>
  <c r="AU81" i="50"/>
  <c r="AU80" i="50"/>
  <c r="AU79" i="50"/>
  <c r="AU78" i="50"/>
  <c r="AU77" i="50"/>
  <c r="AU76" i="50"/>
  <c r="AU75" i="50"/>
  <c r="AU73" i="50"/>
  <c r="AU72" i="50"/>
  <c r="AU71" i="50"/>
  <c r="AU70" i="50"/>
  <c r="AU69" i="50"/>
  <c r="AU68" i="50"/>
  <c r="AU67" i="50"/>
  <c r="AU65" i="50"/>
  <c r="AU64" i="50"/>
  <c r="AU63" i="50"/>
  <c r="AU62" i="50"/>
  <c r="AU61" i="50"/>
  <c r="AU59" i="50"/>
  <c r="AU57" i="50"/>
  <c r="AU56" i="50"/>
  <c r="AU55" i="50"/>
  <c r="AU54" i="50"/>
  <c r="K49" i="45"/>
  <c r="K48" i="45"/>
  <c r="N48" i="45" s="1"/>
  <c r="AT6" i="50"/>
  <c r="C6" i="50"/>
  <c r="B6" i="50"/>
  <c r="AS86" i="50"/>
  <c r="AR86" i="50"/>
  <c r="AQ86" i="50"/>
  <c r="AO86" i="50"/>
  <c r="AN86" i="50"/>
  <c r="AL86" i="50"/>
  <c r="AK86" i="50"/>
  <c r="AJ86" i="50"/>
  <c r="AI86" i="50"/>
  <c r="AG86" i="50"/>
  <c r="AF86" i="50"/>
  <c r="H86" i="50"/>
  <c r="AQ95" i="50"/>
  <c r="AQ96" i="50" s="1"/>
  <c r="AP95" i="50"/>
  <c r="AP96" i="50" s="1"/>
  <c r="AK95" i="50"/>
  <c r="AK96" i="50" s="1"/>
  <c r="AI95" i="50"/>
  <c r="AI96" i="50" s="1"/>
  <c r="AF95" i="50"/>
  <c r="AF96" i="50" s="1"/>
  <c r="AE95" i="50"/>
  <c r="AE96" i="50" s="1"/>
  <c r="A1" i="50"/>
  <c r="AO139" i="49"/>
  <c r="AO133" i="49"/>
  <c r="AS95" i="49"/>
  <c r="AS96" i="49" s="1"/>
  <c r="AR95" i="49"/>
  <c r="AR96" i="49" s="1"/>
  <c r="AK95" i="49"/>
  <c r="AK96" i="49" s="1"/>
  <c r="AJ95" i="49"/>
  <c r="AJ96" i="49" s="1"/>
  <c r="AC95" i="49"/>
  <c r="AC96" i="49" s="1"/>
  <c r="AS93" i="49"/>
  <c r="AS94" i="49" s="1"/>
  <c r="AR93" i="49"/>
  <c r="AR94" i="49" s="1"/>
  <c r="AQ93" i="49"/>
  <c r="AQ94" i="49" s="1"/>
  <c r="AP93" i="49"/>
  <c r="AP94" i="49" s="1"/>
  <c r="AO93" i="49"/>
  <c r="AO94" i="49" s="1"/>
  <c r="AN93" i="49"/>
  <c r="AN94" i="49" s="1"/>
  <c r="AM93" i="49"/>
  <c r="AM94" i="49" s="1"/>
  <c r="AL93" i="49"/>
  <c r="AL94" i="49" s="1"/>
  <c r="AK93" i="49"/>
  <c r="AK94" i="49" s="1"/>
  <c r="AJ93" i="49"/>
  <c r="AJ94" i="49" s="1"/>
  <c r="AI93" i="49"/>
  <c r="AI94" i="49" s="1"/>
  <c r="AH93" i="49"/>
  <c r="AH94" i="49" s="1"/>
  <c r="AG93" i="49"/>
  <c r="AG94" i="49" s="1"/>
  <c r="AF93" i="49"/>
  <c r="AF94" i="49" s="1"/>
  <c r="AE93" i="49"/>
  <c r="AE94" i="49" s="1"/>
  <c r="AD93" i="49"/>
  <c r="AD94" i="49" s="1"/>
  <c r="AC93" i="49"/>
  <c r="AC94" i="49" s="1"/>
  <c r="AB93" i="49"/>
  <c r="AB94" i="49" s="1"/>
  <c r="AA93" i="49"/>
  <c r="AA94" i="49" s="1"/>
  <c r="Z93" i="49"/>
  <c r="Z94" i="49" s="1"/>
  <c r="Y93" i="49"/>
  <c r="Y94" i="49" s="1"/>
  <c r="X93" i="49"/>
  <c r="X94" i="49" s="1"/>
  <c r="W93" i="49"/>
  <c r="W94" i="49" s="1"/>
  <c r="V93" i="49"/>
  <c r="V94" i="49" s="1"/>
  <c r="U93" i="49"/>
  <c r="U94" i="49" s="1"/>
  <c r="T93" i="49"/>
  <c r="T94" i="49" s="1"/>
  <c r="S93" i="49"/>
  <c r="S94" i="49" s="1"/>
  <c r="R93" i="49"/>
  <c r="R94" i="49" s="1"/>
  <c r="Q93" i="49"/>
  <c r="Q94" i="49" s="1"/>
  <c r="P93" i="49"/>
  <c r="P94" i="49" s="1"/>
  <c r="AS92" i="49"/>
  <c r="AR92" i="49"/>
  <c r="AQ92" i="49"/>
  <c r="AP92" i="49"/>
  <c r="AO92" i="49"/>
  <c r="AN92" i="49"/>
  <c r="AM92" i="49"/>
  <c r="AL92" i="49"/>
  <c r="AK92" i="49"/>
  <c r="AJ92" i="49"/>
  <c r="AI92" i="49"/>
  <c r="AH92" i="49"/>
  <c r="AG92" i="49"/>
  <c r="AF92" i="49"/>
  <c r="AE92" i="49"/>
  <c r="AD92" i="49"/>
  <c r="AC92" i="49"/>
  <c r="AB92" i="49"/>
  <c r="AA92" i="49"/>
  <c r="Z92" i="49"/>
  <c r="Y92" i="49"/>
  <c r="X92" i="49"/>
  <c r="W92" i="49"/>
  <c r="V92" i="49"/>
  <c r="U92" i="49"/>
  <c r="T92" i="49"/>
  <c r="S92" i="49"/>
  <c r="R92" i="49"/>
  <c r="Q92" i="49"/>
  <c r="P92" i="49"/>
  <c r="O92" i="49"/>
  <c r="O93" i="49" s="1"/>
  <c r="O94" i="49" s="1"/>
  <c r="N92" i="49"/>
  <c r="N93" i="49" s="1"/>
  <c r="N94" i="49" s="1"/>
  <c r="M92" i="49"/>
  <c r="M93" i="49" s="1"/>
  <c r="M94" i="49" s="1"/>
  <c r="L92" i="49"/>
  <c r="L93" i="49" s="1"/>
  <c r="L94" i="49" s="1"/>
  <c r="K92" i="49"/>
  <c r="K93" i="49" s="1"/>
  <c r="K94" i="49" s="1"/>
  <c r="J92" i="49"/>
  <c r="J93" i="49" s="1"/>
  <c r="J94" i="49" s="1"/>
  <c r="I92" i="49"/>
  <c r="I93" i="49" s="1"/>
  <c r="I94" i="49" s="1"/>
  <c r="H92" i="49"/>
  <c r="H93" i="49" s="1"/>
  <c r="H94" i="49" s="1"/>
  <c r="G92" i="49"/>
  <c r="G93" i="49" s="1"/>
  <c r="G94" i="49" s="1"/>
  <c r="F92" i="49"/>
  <c r="F93" i="49" s="1"/>
  <c r="F94" i="49" s="1"/>
  <c r="AS90" i="49"/>
  <c r="AS91" i="49" s="1"/>
  <c r="AR90" i="49"/>
  <c r="AR91" i="49" s="1"/>
  <c r="AQ90" i="49"/>
  <c r="AQ91" i="49" s="1"/>
  <c r="AP90" i="49"/>
  <c r="AP91" i="49" s="1"/>
  <c r="AO90" i="49"/>
  <c r="AO91" i="49" s="1"/>
  <c r="AN90" i="49"/>
  <c r="AN91" i="49" s="1"/>
  <c r="AM90" i="49"/>
  <c r="AM91" i="49" s="1"/>
  <c r="AL90" i="49"/>
  <c r="AL91" i="49" s="1"/>
  <c r="AK90" i="49"/>
  <c r="AK91" i="49" s="1"/>
  <c r="AJ90" i="49"/>
  <c r="AJ91" i="49" s="1"/>
  <c r="AI90" i="49"/>
  <c r="AI91" i="49" s="1"/>
  <c r="AH90" i="49"/>
  <c r="AH91" i="49" s="1"/>
  <c r="AG90" i="49"/>
  <c r="AG91" i="49" s="1"/>
  <c r="AF90" i="49"/>
  <c r="AF91" i="49" s="1"/>
  <c r="AE90" i="49"/>
  <c r="AE91" i="49" s="1"/>
  <c r="AD90" i="49"/>
  <c r="AD91" i="49" s="1"/>
  <c r="AC90" i="49"/>
  <c r="AC91" i="49" s="1"/>
  <c r="AB90" i="49"/>
  <c r="AB91" i="49" s="1"/>
  <c r="AA90" i="49"/>
  <c r="AA91" i="49" s="1"/>
  <c r="Z90" i="49"/>
  <c r="Z91" i="49" s="1"/>
  <c r="Y90" i="49"/>
  <c r="Y91" i="49" s="1"/>
  <c r="X90" i="49"/>
  <c r="X91" i="49" s="1"/>
  <c r="W90" i="49"/>
  <c r="W91" i="49" s="1"/>
  <c r="V90" i="49"/>
  <c r="V91" i="49" s="1"/>
  <c r="U90" i="49"/>
  <c r="U91" i="49" s="1"/>
  <c r="T90" i="49"/>
  <c r="T91" i="49" s="1"/>
  <c r="S90" i="49"/>
  <c r="S91" i="49" s="1"/>
  <c r="R90" i="49"/>
  <c r="R91" i="49" s="1"/>
  <c r="Q90" i="49"/>
  <c r="Q91" i="49" s="1"/>
  <c r="P90" i="49"/>
  <c r="P91" i="49" s="1"/>
  <c r="AS89" i="49"/>
  <c r="AR89" i="49"/>
  <c r="AQ89" i="49"/>
  <c r="AP89" i="49"/>
  <c r="AO89" i="49"/>
  <c r="AN89" i="49"/>
  <c r="AM89" i="49"/>
  <c r="AL89" i="49"/>
  <c r="AK89" i="49"/>
  <c r="AJ89" i="49"/>
  <c r="AI89" i="49"/>
  <c r="AH89" i="49"/>
  <c r="AG89" i="49"/>
  <c r="AF89" i="49"/>
  <c r="AE89" i="49"/>
  <c r="AD89" i="49"/>
  <c r="AC89" i="49"/>
  <c r="AB89" i="49"/>
  <c r="AA89" i="49"/>
  <c r="Z89" i="49"/>
  <c r="Y89" i="49"/>
  <c r="X89" i="49"/>
  <c r="W89" i="49"/>
  <c r="V89" i="49"/>
  <c r="U89" i="49"/>
  <c r="T89" i="49"/>
  <c r="S89" i="49"/>
  <c r="R89" i="49"/>
  <c r="Q89" i="49"/>
  <c r="P89" i="49"/>
  <c r="AS88" i="49"/>
  <c r="AR88" i="49"/>
  <c r="AQ88" i="49"/>
  <c r="AP88" i="49"/>
  <c r="AO88" i="49"/>
  <c r="AN88" i="49"/>
  <c r="AM88" i="49"/>
  <c r="AL88" i="49"/>
  <c r="AK88" i="49"/>
  <c r="AJ88" i="49"/>
  <c r="AI88" i="49"/>
  <c r="AH88" i="49"/>
  <c r="AG88" i="49"/>
  <c r="AF88" i="49"/>
  <c r="AE88" i="49"/>
  <c r="AD88" i="49"/>
  <c r="AC88" i="49"/>
  <c r="AB88" i="49"/>
  <c r="AA88" i="49"/>
  <c r="Z88" i="49"/>
  <c r="Y88" i="49"/>
  <c r="X88" i="49"/>
  <c r="W88" i="49"/>
  <c r="V88" i="49"/>
  <c r="U88" i="49"/>
  <c r="T88" i="49"/>
  <c r="S88" i="49"/>
  <c r="R88" i="49"/>
  <c r="Q88" i="49"/>
  <c r="P88" i="49"/>
  <c r="O88" i="49"/>
  <c r="N88" i="49"/>
  <c r="M88" i="49"/>
  <c r="L88" i="49"/>
  <c r="K88" i="49"/>
  <c r="J88" i="49"/>
  <c r="I88" i="49"/>
  <c r="H88" i="49"/>
  <c r="G88" i="49"/>
  <c r="F88" i="49"/>
  <c r="AS87" i="49"/>
  <c r="AR87" i="49"/>
  <c r="AQ87" i="49"/>
  <c r="AP87" i="49"/>
  <c r="AO87" i="49"/>
  <c r="AN87" i="49"/>
  <c r="AM87" i="49"/>
  <c r="AL87" i="49"/>
  <c r="AK87" i="49"/>
  <c r="AJ87" i="49"/>
  <c r="AI87" i="49"/>
  <c r="AH87" i="49"/>
  <c r="AG87" i="49"/>
  <c r="AF87" i="49"/>
  <c r="AE87" i="49"/>
  <c r="AD87" i="49"/>
  <c r="AC87" i="49"/>
  <c r="AB87" i="49"/>
  <c r="AA87" i="49"/>
  <c r="Z87" i="49"/>
  <c r="Y87" i="49"/>
  <c r="X87" i="49"/>
  <c r="W87" i="49"/>
  <c r="V87" i="49"/>
  <c r="U87" i="49"/>
  <c r="T87" i="49"/>
  <c r="S87" i="49"/>
  <c r="R87" i="49"/>
  <c r="Q87" i="49"/>
  <c r="P87" i="49"/>
  <c r="O87" i="49"/>
  <c r="N87" i="49"/>
  <c r="M87" i="49"/>
  <c r="L87" i="49"/>
  <c r="K87" i="49"/>
  <c r="J87" i="49"/>
  <c r="I87" i="49"/>
  <c r="H87" i="49"/>
  <c r="G87" i="49"/>
  <c r="F87" i="49"/>
  <c r="AU85" i="49"/>
  <c r="AU84" i="49"/>
  <c r="A44" i="49"/>
  <c r="AU83" i="49"/>
  <c r="A43" i="49"/>
  <c r="AU80" i="49"/>
  <c r="A42" i="49"/>
  <c r="AU79" i="49"/>
  <c r="A41" i="49"/>
  <c r="AU78" i="49"/>
  <c r="A40" i="49"/>
  <c r="AU77" i="49"/>
  <c r="A39" i="49"/>
  <c r="AU76" i="49"/>
  <c r="A38" i="49"/>
  <c r="AU75" i="49"/>
  <c r="A37" i="49"/>
  <c r="AU74" i="49"/>
  <c r="A36" i="49"/>
  <c r="AU73" i="49"/>
  <c r="A35" i="49"/>
  <c r="AU72" i="49"/>
  <c r="A34" i="49"/>
  <c r="AU71" i="49"/>
  <c r="A33" i="49"/>
  <c r="AU70" i="49"/>
  <c r="A32" i="49"/>
  <c r="AU69" i="49"/>
  <c r="A31" i="49"/>
  <c r="AU68" i="49"/>
  <c r="A30" i="49"/>
  <c r="A29" i="49"/>
  <c r="AU66" i="49"/>
  <c r="A28" i="49"/>
  <c r="AU65" i="49"/>
  <c r="A27" i="49"/>
  <c r="A26" i="49"/>
  <c r="AU63" i="49"/>
  <c r="A25" i="49"/>
  <c r="AU62" i="49"/>
  <c r="A24" i="49"/>
  <c r="AU61" i="49"/>
  <c r="A23" i="49"/>
  <c r="AU60" i="49"/>
  <c r="A22" i="49"/>
  <c r="AU59" i="49"/>
  <c r="A21" i="49"/>
  <c r="AU58" i="49"/>
  <c r="A20" i="49"/>
  <c r="A19" i="49"/>
  <c r="AU56" i="49"/>
  <c r="A18" i="49"/>
  <c r="AU55" i="49"/>
  <c r="A17" i="49"/>
  <c r="AU54" i="49"/>
  <c r="A16" i="49"/>
  <c r="AU53" i="49"/>
  <c r="A15" i="49"/>
  <c r="AU52" i="49"/>
  <c r="A14" i="49"/>
  <c r="AU51" i="49"/>
  <c r="A13" i="49"/>
  <c r="AU50" i="49"/>
  <c r="A12" i="49"/>
  <c r="AU49" i="49"/>
  <c r="A11" i="49"/>
  <c r="AU48" i="49"/>
  <c r="A10" i="49"/>
  <c r="AU47" i="49"/>
  <c r="A9" i="49"/>
  <c r="AU46" i="49"/>
  <c r="A8" i="49"/>
  <c r="A7" i="49"/>
  <c r="AT6" i="49"/>
  <c r="C6" i="49"/>
  <c r="B6" i="49"/>
  <c r="A6" i="49"/>
  <c r="AS86" i="49"/>
  <c r="AR86" i="49"/>
  <c r="AQ86" i="49"/>
  <c r="AN86" i="49"/>
  <c r="AL86" i="49"/>
  <c r="AK86" i="49"/>
  <c r="AJ86" i="49"/>
  <c r="AI86" i="49"/>
  <c r="AH86" i="49"/>
  <c r="AG86" i="49"/>
  <c r="AF86" i="49"/>
  <c r="AB86" i="49"/>
  <c r="AA86" i="49"/>
  <c r="Z86" i="49"/>
  <c r="Y86" i="49"/>
  <c r="X86" i="49"/>
  <c r="V86" i="49"/>
  <c r="U86" i="49"/>
  <c r="T86" i="49"/>
  <c r="P86" i="49"/>
  <c r="M86" i="49"/>
  <c r="L86" i="49"/>
  <c r="F86" i="49"/>
  <c r="AP95" i="49"/>
  <c r="AP96" i="49" s="1"/>
  <c r="AO95" i="49"/>
  <c r="AO96" i="49" s="1"/>
  <c r="AN95" i="49"/>
  <c r="AN96" i="49" s="1"/>
  <c r="AM95" i="49"/>
  <c r="AM96" i="49" s="1"/>
  <c r="AL95" i="49"/>
  <c r="AL96" i="49" s="1"/>
  <c r="AE95" i="49"/>
  <c r="AE96" i="49" s="1"/>
  <c r="AD95" i="49"/>
  <c r="AD96" i="49" s="1"/>
  <c r="Z95" i="49"/>
  <c r="Z96" i="49" s="1"/>
  <c r="Y95" i="49"/>
  <c r="Y96" i="49" s="1"/>
  <c r="X95" i="49"/>
  <c r="X96" i="49" s="1"/>
  <c r="W95" i="49"/>
  <c r="W96" i="49" s="1"/>
  <c r="R95" i="49"/>
  <c r="R96" i="49" s="1"/>
  <c r="A1" i="49"/>
  <c r="N155" i="47"/>
  <c r="N156" i="47"/>
  <c r="N157" i="47"/>
  <c r="N158" i="47"/>
  <c r="N159" i="47"/>
  <c r="N160" i="47"/>
  <c r="N161" i="47"/>
  <c r="N162" i="47"/>
  <c r="N163" i="47"/>
  <c r="N164" i="47"/>
  <c r="N165" i="47"/>
  <c r="N166" i="47"/>
  <c r="N167" i="47"/>
  <c r="N168" i="47"/>
  <c r="N169" i="47"/>
  <c r="N170" i="47"/>
  <c r="N171" i="47"/>
  <c r="N172" i="47"/>
  <c r="N173" i="47"/>
  <c r="N174" i="47"/>
  <c r="N175" i="47"/>
  <c r="N176" i="47"/>
  <c r="N177" i="47"/>
  <c r="N178" i="47"/>
  <c r="N179" i="47"/>
  <c r="N180" i="47"/>
  <c r="N181" i="47"/>
  <c r="N182" i="47"/>
  <c r="N183" i="47"/>
  <c r="N184" i="47"/>
  <c r="N185" i="47"/>
  <c r="N186" i="47"/>
  <c r="N187" i="47"/>
  <c r="N188" i="47"/>
  <c r="N189" i="47"/>
  <c r="N190" i="47"/>
  <c r="N191" i="47"/>
  <c r="N192" i="47"/>
  <c r="N193" i="47"/>
  <c r="N154" i="47"/>
  <c r="N109" i="47"/>
  <c r="N110" i="47"/>
  <c r="N111" i="47"/>
  <c r="N112" i="47"/>
  <c r="N113" i="47"/>
  <c r="N114" i="47"/>
  <c r="N115" i="47"/>
  <c r="N116" i="47"/>
  <c r="N117" i="47"/>
  <c r="N118" i="47"/>
  <c r="N119" i="47"/>
  <c r="N120" i="47"/>
  <c r="N121" i="47"/>
  <c r="N122" i="47"/>
  <c r="N123" i="47"/>
  <c r="N124" i="47"/>
  <c r="N125" i="47"/>
  <c r="N126" i="47"/>
  <c r="N127" i="47"/>
  <c r="N128" i="47"/>
  <c r="N129" i="47"/>
  <c r="N130" i="47"/>
  <c r="N131" i="47"/>
  <c r="N132" i="47"/>
  <c r="N133" i="47"/>
  <c r="N134" i="47"/>
  <c r="N135" i="47"/>
  <c r="N136" i="47"/>
  <c r="N137" i="47"/>
  <c r="N138" i="47"/>
  <c r="N139" i="47"/>
  <c r="N140" i="47"/>
  <c r="N141" i="47"/>
  <c r="N142" i="47"/>
  <c r="N143" i="47"/>
  <c r="N144" i="47"/>
  <c r="N145" i="47"/>
  <c r="N146" i="47"/>
  <c r="N147" i="47"/>
  <c r="N108" i="47"/>
  <c r="N63" i="47"/>
  <c r="N64" i="47"/>
  <c r="N65" i="47"/>
  <c r="N66" i="47"/>
  <c r="N67" i="47"/>
  <c r="N68" i="47"/>
  <c r="N69" i="47"/>
  <c r="N70" i="47"/>
  <c r="N71" i="47"/>
  <c r="N72" i="47"/>
  <c r="N73" i="47"/>
  <c r="N74" i="47"/>
  <c r="N75" i="47"/>
  <c r="N76" i="47"/>
  <c r="N77" i="47"/>
  <c r="N78" i="47"/>
  <c r="N79" i="47"/>
  <c r="N80" i="47"/>
  <c r="N81" i="47"/>
  <c r="N82" i="47"/>
  <c r="N83" i="47"/>
  <c r="N84" i="47"/>
  <c r="N85" i="47"/>
  <c r="N86" i="47"/>
  <c r="N87" i="47"/>
  <c r="N88" i="47"/>
  <c r="N89" i="47"/>
  <c r="N90" i="47"/>
  <c r="N91" i="47"/>
  <c r="N92" i="47"/>
  <c r="N93" i="47"/>
  <c r="N94" i="47"/>
  <c r="N95" i="47"/>
  <c r="N96" i="47"/>
  <c r="N97" i="47"/>
  <c r="N98" i="47"/>
  <c r="N99" i="47"/>
  <c r="N100" i="47"/>
  <c r="N101" i="47"/>
  <c r="N62" i="47"/>
  <c r="AU49" i="50" l="1"/>
  <c r="K50" i="45"/>
  <c r="AU50" i="50"/>
  <c r="K51" i="45"/>
  <c r="AU51" i="50"/>
  <c r="K52" i="45"/>
  <c r="AU52" i="50"/>
  <c r="K53" i="45"/>
  <c r="AU53" i="50"/>
  <c r="K54" i="45"/>
  <c r="K7" i="45"/>
  <c r="C117" i="50"/>
  <c r="V95" i="51"/>
  <c r="V96" i="51" s="1"/>
  <c r="AU76" i="51"/>
  <c r="K95" i="51"/>
  <c r="K96" i="51" s="1"/>
  <c r="X95" i="51"/>
  <c r="X96" i="51" s="1"/>
  <c r="M95" i="51"/>
  <c r="M96" i="51" s="1"/>
  <c r="Y95" i="51"/>
  <c r="Y96" i="51" s="1"/>
  <c r="AU84" i="51"/>
  <c r="AU82" i="50"/>
  <c r="C125" i="49"/>
  <c r="L95" i="50"/>
  <c r="L96" i="50" s="1"/>
  <c r="G95" i="50"/>
  <c r="G96" i="50" s="1"/>
  <c r="H95" i="51"/>
  <c r="H96" i="51" s="1"/>
  <c r="T95" i="51"/>
  <c r="T96" i="51" s="1"/>
  <c r="W95" i="51"/>
  <c r="W96" i="51" s="1"/>
  <c r="O95" i="51"/>
  <c r="O96" i="51" s="1"/>
  <c r="C125" i="51"/>
  <c r="C128" i="51"/>
  <c r="L95" i="51"/>
  <c r="L96" i="51" s="1"/>
  <c r="J95" i="51"/>
  <c r="J96" i="51" s="1"/>
  <c r="I95" i="51"/>
  <c r="I96" i="51" s="1"/>
  <c r="G95" i="51"/>
  <c r="G96" i="51" s="1"/>
  <c r="AU48" i="50"/>
  <c r="C122" i="50"/>
  <c r="C123" i="50"/>
  <c r="C124" i="50"/>
  <c r="F95" i="50"/>
  <c r="F96" i="50" s="1"/>
  <c r="AU69" i="51"/>
  <c r="AU48" i="51"/>
  <c r="C127" i="51"/>
  <c r="AT88" i="51"/>
  <c r="C118" i="51" s="1"/>
  <c r="C120" i="51"/>
  <c r="C121" i="51"/>
  <c r="C122" i="51"/>
  <c r="C123" i="51"/>
  <c r="C124" i="51"/>
  <c r="C126" i="51"/>
  <c r="C127" i="50"/>
  <c r="C125" i="50"/>
  <c r="C120" i="50"/>
  <c r="C126" i="50"/>
  <c r="C128" i="50"/>
  <c r="C121" i="50"/>
  <c r="C127" i="49"/>
  <c r="C120" i="49"/>
  <c r="C122" i="49"/>
  <c r="C126" i="49"/>
  <c r="C128" i="49"/>
  <c r="D128" i="49" s="1"/>
  <c r="C121" i="49"/>
  <c r="C123" i="49"/>
  <c r="N95" i="50"/>
  <c r="N96" i="50" s="1"/>
  <c r="X95" i="50"/>
  <c r="X96" i="50" s="1"/>
  <c r="I95" i="50"/>
  <c r="I96" i="50" s="1"/>
  <c r="Y95" i="50"/>
  <c r="Y96" i="50" s="1"/>
  <c r="W95" i="50"/>
  <c r="W96" i="50" s="1"/>
  <c r="J95" i="50"/>
  <c r="J96" i="50" s="1"/>
  <c r="M95" i="50"/>
  <c r="M96" i="50" s="1"/>
  <c r="U95" i="50"/>
  <c r="U96" i="50" s="1"/>
  <c r="T95" i="50"/>
  <c r="T96" i="50" s="1"/>
  <c r="V95" i="50"/>
  <c r="V96" i="50" s="1"/>
  <c r="Q95" i="50"/>
  <c r="Q96" i="50" s="1"/>
  <c r="AU66" i="50"/>
  <c r="AU60" i="50"/>
  <c r="AU58" i="50"/>
  <c r="C116" i="50"/>
  <c r="AU74" i="50"/>
  <c r="J95" i="49"/>
  <c r="J96" i="49" s="1"/>
  <c r="AU67" i="49"/>
  <c r="AU64" i="49"/>
  <c r="K95" i="49"/>
  <c r="K96" i="49" s="1"/>
  <c r="AU57" i="49"/>
  <c r="N95" i="49"/>
  <c r="N96" i="49" s="1"/>
  <c r="O95" i="49"/>
  <c r="O96" i="49" s="1"/>
  <c r="M95" i="49"/>
  <c r="M96" i="49" s="1"/>
  <c r="J7" i="45"/>
  <c r="R195" i="47" a="1"/>
  <c r="R195" i="47" s="1"/>
  <c r="R103" i="47" a="1"/>
  <c r="R103" i="47" s="1"/>
  <c r="AA195" i="47" a="1"/>
  <c r="AA195" i="47" s="1"/>
  <c r="AA149" i="47" a="1"/>
  <c r="AA149" i="47" s="1"/>
  <c r="U195" i="47" a="1"/>
  <c r="U195" i="47" s="1"/>
  <c r="V195" i="47" a="1"/>
  <c r="V195" i="47" s="1"/>
  <c r="W195" i="47" a="1"/>
  <c r="W195" i="47" s="1"/>
  <c r="X195" i="47" a="1"/>
  <c r="X195" i="47" s="1"/>
  <c r="Y195" i="47" a="1"/>
  <c r="Y195" i="47" s="1"/>
  <c r="Z195" i="47" a="1"/>
  <c r="Z195" i="47" s="1"/>
  <c r="S195" i="47" a="1"/>
  <c r="S195" i="47" s="1"/>
  <c r="T195" i="47" a="1"/>
  <c r="T195" i="47" s="1"/>
  <c r="X149" i="47" a="1"/>
  <c r="X149" i="47" s="1"/>
  <c r="Y149" i="47" a="1"/>
  <c r="Y149" i="47" s="1"/>
  <c r="Z149" i="47" a="1"/>
  <c r="Z149" i="47" s="1"/>
  <c r="R149" i="47" a="1"/>
  <c r="R149" i="47" s="1"/>
  <c r="S149" i="47" a="1"/>
  <c r="S149" i="47" s="1"/>
  <c r="T149" i="47" a="1"/>
  <c r="T149" i="47" s="1"/>
  <c r="U149" i="47" a="1"/>
  <c r="U149" i="47" s="1"/>
  <c r="W149" i="47" a="1"/>
  <c r="W149" i="47" s="1"/>
  <c r="V149" i="47" a="1"/>
  <c r="V149" i="47" s="1"/>
  <c r="T103" i="47" a="1"/>
  <c r="T103" i="47" s="1"/>
  <c r="Y103" i="47" a="1"/>
  <c r="Y103" i="47" s="1"/>
  <c r="U103" i="47" a="1"/>
  <c r="U103" i="47" s="1"/>
  <c r="AA103" i="47" a="1"/>
  <c r="AA103" i="47" s="1"/>
  <c r="L95" i="49"/>
  <c r="L96" i="49" s="1"/>
  <c r="W103" i="47" a="1"/>
  <c r="W103" i="47" s="1"/>
  <c r="V103" i="47" a="1"/>
  <c r="V103" i="47" s="1"/>
  <c r="X103" i="47" a="1"/>
  <c r="X103" i="47" s="1"/>
  <c r="M89" i="49"/>
  <c r="M90" i="49" s="1"/>
  <c r="M91" i="49" s="1"/>
  <c r="Z103" i="47" a="1"/>
  <c r="Z103" i="47" s="1"/>
  <c r="S103" i="47" a="1"/>
  <c r="S103" i="47" s="1"/>
  <c r="AT4" i="51"/>
  <c r="AT4" i="50"/>
  <c r="AT4" i="49"/>
  <c r="AU47" i="51"/>
  <c r="M89" i="51"/>
  <c r="M90" i="51" s="1"/>
  <c r="M91" i="51" s="1"/>
  <c r="F95" i="51"/>
  <c r="F96" i="51" s="1"/>
  <c r="C116" i="51"/>
  <c r="G89" i="51"/>
  <c r="G90" i="51" s="1"/>
  <c r="G91" i="51" s="1"/>
  <c r="O89" i="51"/>
  <c r="O90" i="51" s="1"/>
  <c r="O91" i="51" s="1"/>
  <c r="AU6" i="51"/>
  <c r="H89" i="51"/>
  <c r="H90" i="51" s="1"/>
  <c r="H91" i="51" s="1"/>
  <c r="I89" i="51"/>
  <c r="I90" i="51" s="1"/>
  <c r="I91" i="51" s="1"/>
  <c r="J89" i="51"/>
  <c r="J90" i="51" s="1"/>
  <c r="J91" i="51" s="1"/>
  <c r="K89" i="51"/>
  <c r="K90" i="51" s="1"/>
  <c r="K91" i="51" s="1"/>
  <c r="AT88" i="50"/>
  <c r="C118" i="50" s="1"/>
  <c r="AU47" i="50"/>
  <c r="M89" i="50"/>
  <c r="M90" i="50" s="1"/>
  <c r="M91" i="50" s="1"/>
  <c r="AU6" i="50"/>
  <c r="H89" i="50"/>
  <c r="H90" i="50" s="1"/>
  <c r="H91" i="50" s="1"/>
  <c r="I89" i="50"/>
  <c r="I90" i="50" s="1"/>
  <c r="I91" i="50" s="1"/>
  <c r="G89" i="50"/>
  <c r="G90" i="50" s="1"/>
  <c r="G91" i="50" s="1"/>
  <c r="O95" i="50"/>
  <c r="O96" i="50" s="1"/>
  <c r="J89" i="50"/>
  <c r="J90" i="50" s="1"/>
  <c r="J91" i="50" s="1"/>
  <c r="K89" i="50"/>
  <c r="K90" i="50" s="1"/>
  <c r="K91" i="50" s="1"/>
  <c r="F89" i="49"/>
  <c r="F90" i="49" s="1"/>
  <c r="F91" i="49" s="1"/>
  <c r="N89" i="49"/>
  <c r="N90" i="49" s="1"/>
  <c r="N91" i="49" s="1"/>
  <c r="F95" i="49"/>
  <c r="F96" i="49" s="1"/>
  <c r="C116" i="49"/>
  <c r="AT88" i="49"/>
  <c r="C118" i="49" s="1"/>
  <c r="AU45" i="49"/>
  <c r="G89" i="49"/>
  <c r="G90" i="49" s="1"/>
  <c r="G91" i="49" s="1"/>
  <c r="O89" i="49"/>
  <c r="O90" i="49" s="1"/>
  <c r="O91" i="49" s="1"/>
  <c r="AU6" i="49"/>
  <c r="H89" i="49"/>
  <c r="H90" i="49" s="1"/>
  <c r="H91" i="49" s="1"/>
  <c r="I89" i="49"/>
  <c r="I90" i="49" s="1"/>
  <c r="I91" i="49" s="1"/>
  <c r="C124" i="49"/>
  <c r="J89" i="49"/>
  <c r="J90" i="49" s="1"/>
  <c r="J91" i="49" s="1"/>
  <c r="K89" i="49"/>
  <c r="K90" i="49" s="1"/>
  <c r="K91" i="49" s="1"/>
  <c r="N17" i="47"/>
  <c r="N18" i="47"/>
  <c r="N19" i="47"/>
  <c r="N20" i="47"/>
  <c r="N21" i="47"/>
  <c r="N22" i="47"/>
  <c r="N23" i="47"/>
  <c r="N24" i="47"/>
  <c r="N25" i="47"/>
  <c r="N26" i="47"/>
  <c r="N27" i="47"/>
  <c r="N28" i="47"/>
  <c r="N29" i="47"/>
  <c r="N30" i="47"/>
  <c r="N31" i="47"/>
  <c r="N32" i="47"/>
  <c r="N33" i="47"/>
  <c r="N34" i="47"/>
  <c r="N35" i="47"/>
  <c r="N36" i="47"/>
  <c r="N37" i="47"/>
  <c r="N38" i="47"/>
  <c r="N39" i="47"/>
  <c r="N40" i="47"/>
  <c r="N41" i="47"/>
  <c r="N42" i="47"/>
  <c r="N43" i="47"/>
  <c r="N44" i="47"/>
  <c r="N45" i="47"/>
  <c r="N46" i="47"/>
  <c r="N47" i="47"/>
  <c r="N48" i="47"/>
  <c r="N49" i="47"/>
  <c r="N50" i="47"/>
  <c r="N51" i="47"/>
  <c r="N52" i="47"/>
  <c r="N53" i="47"/>
  <c r="N54" i="47"/>
  <c r="N55" i="47"/>
  <c r="N16" i="47"/>
  <c r="AB17" i="47"/>
  <c r="AB55" i="47"/>
  <c r="AB54" i="47"/>
  <c r="AB53" i="47"/>
  <c r="AB52" i="47"/>
  <c r="AB51" i="47"/>
  <c r="AB50" i="47"/>
  <c r="AB49" i="47"/>
  <c r="AB48" i="47"/>
  <c r="AB47" i="47"/>
  <c r="AB46" i="47"/>
  <c r="AB45" i="47"/>
  <c r="AB44" i="47"/>
  <c r="AB43" i="47"/>
  <c r="AB42" i="47"/>
  <c r="AB41" i="47"/>
  <c r="AB40" i="47"/>
  <c r="AB39" i="47"/>
  <c r="AB38" i="47"/>
  <c r="AB37" i="47"/>
  <c r="AB36" i="47"/>
  <c r="AB35" i="47"/>
  <c r="AB34" i="47"/>
  <c r="AB33" i="47"/>
  <c r="AB32" i="47"/>
  <c r="AB31" i="47"/>
  <c r="AB30" i="47"/>
  <c r="AB29" i="47"/>
  <c r="AB28" i="47"/>
  <c r="AB27" i="47"/>
  <c r="AB26" i="47"/>
  <c r="AB25" i="47"/>
  <c r="AB24" i="47"/>
  <c r="AB23" i="47"/>
  <c r="AB22" i="47"/>
  <c r="AB21" i="47"/>
  <c r="AB20" i="47"/>
  <c r="AB19" i="47"/>
  <c r="AB18" i="47"/>
  <c r="AB16" i="47"/>
  <c r="AU88" i="51" l="1"/>
  <c r="AU88" i="50"/>
  <c r="AU88" i="49"/>
  <c r="C129" i="51"/>
  <c r="D120" i="51" s="1"/>
  <c r="C129" i="50"/>
  <c r="D125" i="50" s="1"/>
  <c r="C129" i="49"/>
  <c r="D120" i="49" s="1"/>
  <c r="AO133" i="1"/>
  <c r="AO139" i="1"/>
  <c r="S194" i="47"/>
  <c r="T194" i="47"/>
  <c r="U194" i="47"/>
  <c r="V194" i="47"/>
  <c r="W194" i="47"/>
  <c r="X194" i="47"/>
  <c r="Y194" i="47"/>
  <c r="Z194" i="47"/>
  <c r="AA194" i="47"/>
  <c r="R194" i="47"/>
  <c r="T148" i="47"/>
  <c r="U148" i="47"/>
  <c r="V148" i="47"/>
  <c r="W148" i="47"/>
  <c r="X148" i="47"/>
  <c r="Y148" i="47"/>
  <c r="Z148" i="47"/>
  <c r="AA148" i="47"/>
  <c r="S148" i="47"/>
  <c r="C133" i="50" s="1"/>
  <c r="R148" i="47"/>
  <c r="T102" i="47"/>
  <c r="U102" i="47"/>
  <c r="V102" i="47"/>
  <c r="W102" i="47"/>
  <c r="X102" i="47"/>
  <c r="Y102" i="47"/>
  <c r="D139" i="49" s="1"/>
  <c r="Z102" i="47"/>
  <c r="D140" i="49" s="1"/>
  <c r="AA102" i="47"/>
  <c r="S102" i="47"/>
  <c r="R102" i="47"/>
  <c r="T56" i="47"/>
  <c r="U56" i="47"/>
  <c r="V56" i="47"/>
  <c r="W56" i="47"/>
  <c r="X56" i="47"/>
  <c r="Y56" i="47"/>
  <c r="D139" i="1" s="1"/>
  <c r="Z56" i="47"/>
  <c r="D140" i="1" s="1"/>
  <c r="AA56" i="47"/>
  <c r="S56" i="47"/>
  <c r="R56" i="47"/>
  <c r="A132" i="1" s="1"/>
  <c r="AA16" i="47"/>
  <c r="AA17" i="47"/>
  <c r="AA18" i="47"/>
  <c r="AA19" i="47"/>
  <c r="AA20" i="47"/>
  <c r="AA21" i="47"/>
  <c r="AA22" i="47"/>
  <c r="AA23" i="47"/>
  <c r="AA24" i="47"/>
  <c r="AA25" i="47"/>
  <c r="AA26" i="47"/>
  <c r="AA27" i="47"/>
  <c r="AA28" i="47"/>
  <c r="AA29" i="47"/>
  <c r="AA30" i="47"/>
  <c r="AA31" i="47"/>
  <c r="AA32" i="47"/>
  <c r="AA33" i="47"/>
  <c r="AA34" i="47"/>
  <c r="AA35" i="47"/>
  <c r="AA36" i="47"/>
  <c r="AA37" i="47"/>
  <c r="AA38" i="47"/>
  <c r="AA39" i="47"/>
  <c r="AA40" i="47"/>
  <c r="AA41" i="47"/>
  <c r="AA42" i="47"/>
  <c r="AA43" i="47"/>
  <c r="AA44" i="47"/>
  <c r="AA45" i="47"/>
  <c r="AA46" i="47"/>
  <c r="AA47" i="47"/>
  <c r="AA48" i="47"/>
  <c r="AA49" i="47"/>
  <c r="AA50" i="47"/>
  <c r="AA51" i="47"/>
  <c r="AA52" i="47"/>
  <c r="AA53" i="47"/>
  <c r="AA54" i="47"/>
  <c r="AA55" i="47"/>
  <c r="Z16" i="47"/>
  <c r="Z17" i="47"/>
  <c r="Z18" i="47"/>
  <c r="Z19" i="47"/>
  <c r="Z20" i="47"/>
  <c r="Z21" i="47"/>
  <c r="Z22" i="47"/>
  <c r="Z23" i="47"/>
  <c r="Z24" i="47"/>
  <c r="Z25" i="47"/>
  <c r="Z26" i="47"/>
  <c r="Z27" i="47"/>
  <c r="Z28" i="47"/>
  <c r="Z29" i="47"/>
  <c r="Z30" i="47"/>
  <c r="Z31" i="47"/>
  <c r="Z32" i="47"/>
  <c r="Z33" i="47"/>
  <c r="Z34" i="47"/>
  <c r="Z35" i="47"/>
  <c r="Z36" i="47"/>
  <c r="Z37" i="47"/>
  <c r="Z38" i="47"/>
  <c r="Z39" i="47"/>
  <c r="Z40" i="47"/>
  <c r="Z41" i="47"/>
  <c r="Z42" i="47"/>
  <c r="Z43" i="47"/>
  <c r="Z44" i="47"/>
  <c r="Z45" i="47"/>
  <c r="Z46" i="47"/>
  <c r="Z47" i="47"/>
  <c r="Z48" i="47"/>
  <c r="Z49" i="47"/>
  <c r="Z50" i="47"/>
  <c r="Z51" i="47"/>
  <c r="Z52" i="47"/>
  <c r="Z53" i="47"/>
  <c r="Z54" i="47"/>
  <c r="Z55" i="47"/>
  <c r="Y16" i="47"/>
  <c r="Y17" i="47"/>
  <c r="Y18" i="47"/>
  <c r="Y19" i="47"/>
  <c r="Y20" i="47"/>
  <c r="Y21" i="47"/>
  <c r="Y22" i="47"/>
  <c r="Y23" i="47"/>
  <c r="Y24" i="47"/>
  <c r="Y25" i="47"/>
  <c r="Y26" i="47"/>
  <c r="Y27" i="47"/>
  <c r="Y28" i="47"/>
  <c r="Y29" i="47"/>
  <c r="Y30" i="47"/>
  <c r="Y31" i="47"/>
  <c r="Y32" i="47"/>
  <c r="Y33" i="47"/>
  <c r="Y34" i="47"/>
  <c r="Y35" i="47"/>
  <c r="Y36" i="47"/>
  <c r="Y37" i="47"/>
  <c r="Y38" i="47"/>
  <c r="Y39" i="47"/>
  <c r="Y40" i="47"/>
  <c r="Y41" i="47"/>
  <c r="Y42" i="47"/>
  <c r="Y43" i="47"/>
  <c r="Y44" i="47"/>
  <c r="Y45" i="47"/>
  <c r="Y46" i="47"/>
  <c r="Y47" i="47"/>
  <c r="Y48" i="47"/>
  <c r="Y49" i="47"/>
  <c r="Y50" i="47"/>
  <c r="Y51" i="47"/>
  <c r="Y52" i="47"/>
  <c r="Y53" i="47"/>
  <c r="Y54" i="47"/>
  <c r="Y55" i="47"/>
  <c r="X16" i="47"/>
  <c r="X17" i="47"/>
  <c r="X18" i="47"/>
  <c r="X19" i="47"/>
  <c r="X20" i="47"/>
  <c r="X21" i="47"/>
  <c r="X22" i="47"/>
  <c r="X23" i="47"/>
  <c r="X24" i="47"/>
  <c r="X25" i="47"/>
  <c r="X26" i="47"/>
  <c r="X27" i="47"/>
  <c r="X28" i="47"/>
  <c r="X29" i="47"/>
  <c r="X30" i="47"/>
  <c r="X31" i="47"/>
  <c r="X32" i="47"/>
  <c r="X33" i="47"/>
  <c r="X34" i="47"/>
  <c r="X35" i="47"/>
  <c r="X36" i="47"/>
  <c r="X37" i="47"/>
  <c r="X38" i="47"/>
  <c r="X39" i="47"/>
  <c r="X40" i="47"/>
  <c r="X41" i="47"/>
  <c r="X42" i="47"/>
  <c r="X43" i="47"/>
  <c r="X44" i="47"/>
  <c r="X45" i="47"/>
  <c r="X46" i="47"/>
  <c r="X47" i="47"/>
  <c r="X48" i="47"/>
  <c r="X49" i="47"/>
  <c r="X50" i="47"/>
  <c r="X51" i="47"/>
  <c r="X52" i="47"/>
  <c r="X53" i="47"/>
  <c r="X54" i="47"/>
  <c r="X55" i="47"/>
  <c r="W16" i="47"/>
  <c r="W17" i="47"/>
  <c r="W18" i="47"/>
  <c r="W19" i="47"/>
  <c r="W20" i="47"/>
  <c r="W21" i="47"/>
  <c r="W22" i="47"/>
  <c r="W23" i="47"/>
  <c r="W24" i="47"/>
  <c r="W25" i="47"/>
  <c r="W26" i="47"/>
  <c r="W27" i="47"/>
  <c r="W28" i="47"/>
  <c r="W29" i="47"/>
  <c r="W30" i="47"/>
  <c r="W31" i="47"/>
  <c r="W32" i="47"/>
  <c r="W33" i="47"/>
  <c r="W34" i="47"/>
  <c r="W35" i="47"/>
  <c r="W36" i="47"/>
  <c r="W37" i="47"/>
  <c r="W38" i="47"/>
  <c r="W39" i="47"/>
  <c r="W40" i="47"/>
  <c r="W41" i="47"/>
  <c r="W42" i="47"/>
  <c r="W43" i="47"/>
  <c r="W44" i="47"/>
  <c r="W45" i="47"/>
  <c r="W46" i="47"/>
  <c r="W47" i="47"/>
  <c r="W48" i="47"/>
  <c r="W49" i="47"/>
  <c r="W50" i="47"/>
  <c r="W51" i="47"/>
  <c r="W52" i="47"/>
  <c r="W53" i="47"/>
  <c r="W54" i="47"/>
  <c r="W55" i="47"/>
  <c r="V16" i="47"/>
  <c r="V17" i="47"/>
  <c r="V18" i="47"/>
  <c r="V19" i="47"/>
  <c r="V20" i="47"/>
  <c r="V21" i="47"/>
  <c r="V22" i="47"/>
  <c r="V23" i="47"/>
  <c r="V24" i="47"/>
  <c r="V25" i="47"/>
  <c r="V26" i="47"/>
  <c r="V27" i="47"/>
  <c r="V28" i="47"/>
  <c r="V29" i="47"/>
  <c r="V30" i="47"/>
  <c r="V31" i="47"/>
  <c r="V32" i="47"/>
  <c r="V33" i="47"/>
  <c r="V34" i="47"/>
  <c r="V35" i="47"/>
  <c r="V36" i="47"/>
  <c r="V37" i="47"/>
  <c r="V38" i="47"/>
  <c r="V39" i="47"/>
  <c r="V40" i="47"/>
  <c r="V41" i="47"/>
  <c r="V42" i="47"/>
  <c r="V43" i="47"/>
  <c r="V44" i="47"/>
  <c r="V45" i="47"/>
  <c r="V46" i="47"/>
  <c r="V47" i="47"/>
  <c r="V48" i="47"/>
  <c r="V49" i="47"/>
  <c r="V50" i="47"/>
  <c r="V51" i="47"/>
  <c r="V52" i="47"/>
  <c r="V53" i="47"/>
  <c r="V54" i="47"/>
  <c r="V55" i="47"/>
  <c r="U16" i="47"/>
  <c r="U17" i="47"/>
  <c r="U18" i="47"/>
  <c r="U19" i="47"/>
  <c r="U20" i="47"/>
  <c r="U21" i="47"/>
  <c r="U22" i="47"/>
  <c r="U23" i="47"/>
  <c r="U24" i="47"/>
  <c r="U25" i="47"/>
  <c r="U26" i="47"/>
  <c r="U27" i="47"/>
  <c r="U28" i="47"/>
  <c r="U29" i="47"/>
  <c r="U30" i="47"/>
  <c r="U31" i="47"/>
  <c r="U32" i="47"/>
  <c r="U33" i="47"/>
  <c r="U34" i="47"/>
  <c r="U35" i="47"/>
  <c r="U36" i="47"/>
  <c r="U37" i="47"/>
  <c r="U38" i="47"/>
  <c r="U39" i="47"/>
  <c r="U40" i="47"/>
  <c r="U41" i="47"/>
  <c r="U42" i="47"/>
  <c r="U43" i="47"/>
  <c r="U44" i="47"/>
  <c r="U45" i="47"/>
  <c r="U46" i="47"/>
  <c r="U47" i="47"/>
  <c r="U48" i="47"/>
  <c r="U49" i="47"/>
  <c r="U50" i="47"/>
  <c r="U51" i="47"/>
  <c r="U52" i="47"/>
  <c r="U53" i="47"/>
  <c r="U54" i="47"/>
  <c r="U55" i="47"/>
  <c r="T16" i="47"/>
  <c r="T17" i="47"/>
  <c r="T18" i="47"/>
  <c r="T19" i="47"/>
  <c r="T20" i="47"/>
  <c r="T21" i="47"/>
  <c r="T22" i="47"/>
  <c r="T23" i="47"/>
  <c r="T24" i="47"/>
  <c r="T25" i="47"/>
  <c r="T26" i="47"/>
  <c r="T27" i="47"/>
  <c r="T28" i="47"/>
  <c r="T29" i="47"/>
  <c r="T30" i="47"/>
  <c r="T31" i="47"/>
  <c r="T32" i="47"/>
  <c r="T33" i="47"/>
  <c r="T34" i="47"/>
  <c r="T35" i="47"/>
  <c r="T36" i="47"/>
  <c r="T37" i="47"/>
  <c r="T38" i="47"/>
  <c r="T39" i="47"/>
  <c r="T40" i="47"/>
  <c r="T41" i="47"/>
  <c r="T42" i="47"/>
  <c r="T43" i="47"/>
  <c r="T44" i="47"/>
  <c r="T45" i="47"/>
  <c r="T46" i="47"/>
  <c r="T47" i="47"/>
  <c r="T48" i="47"/>
  <c r="T49" i="47"/>
  <c r="T50" i="47"/>
  <c r="T51" i="47"/>
  <c r="T52" i="47"/>
  <c r="T53" i="47"/>
  <c r="T54" i="47"/>
  <c r="T55" i="47"/>
  <c r="S16" i="47"/>
  <c r="S17" i="47"/>
  <c r="S18" i="47"/>
  <c r="S19" i="47"/>
  <c r="S20" i="47"/>
  <c r="S21" i="47"/>
  <c r="S22" i="47"/>
  <c r="S23" i="47"/>
  <c r="S24" i="47"/>
  <c r="S25" i="47"/>
  <c r="S26" i="47"/>
  <c r="S27" i="47"/>
  <c r="S28" i="47"/>
  <c r="S29" i="47"/>
  <c r="S30" i="47"/>
  <c r="S31" i="47"/>
  <c r="S32" i="47"/>
  <c r="S33" i="47"/>
  <c r="S34" i="47"/>
  <c r="S35" i="47"/>
  <c r="S36" i="47"/>
  <c r="S37" i="47"/>
  <c r="S38" i="47"/>
  <c r="S39" i="47"/>
  <c r="S40" i="47"/>
  <c r="S41" i="47"/>
  <c r="S42" i="47"/>
  <c r="S43" i="47"/>
  <c r="S44" i="47"/>
  <c r="S45" i="47"/>
  <c r="S46" i="47"/>
  <c r="S47" i="47"/>
  <c r="S48" i="47"/>
  <c r="S49" i="47"/>
  <c r="S50" i="47"/>
  <c r="S51" i="47"/>
  <c r="S52" i="47"/>
  <c r="S53" i="47"/>
  <c r="S54" i="47"/>
  <c r="S55" i="47"/>
  <c r="R54" i="47"/>
  <c r="R55" i="47"/>
  <c r="R24" i="47"/>
  <c r="R25" i="47"/>
  <c r="R26" i="47"/>
  <c r="R27" i="47"/>
  <c r="R28" i="47"/>
  <c r="R29" i="47"/>
  <c r="R30" i="47"/>
  <c r="R31" i="47"/>
  <c r="R32" i="47"/>
  <c r="R33" i="47"/>
  <c r="R34" i="47"/>
  <c r="R35" i="47"/>
  <c r="R36" i="47"/>
  <c r="R37" i="47"/>
  <c r="R38" i="47"/>
  <c r="R39" i="47"/>
  <c r="R40" i="47"/>
  <c r="R41" i="47"/>
  <c r="R42" i="47"/>
  <c r="R43" i="47"/>
  <c r="R44" i="47"/>
  <c r="R45" i="47"/>
  <c r="R46" i="47"/>
  <c r="R47" i="47"/>
  <c r="R48" i="47"/>
  <c r="R49" i="47"/>
  <c r="R50" i="47"/>
  <c r="R51" i="47"/>
  <c r="R52" i="47"/>
  <c r="R53" i="47"/>
  <c r="R23" i="47"/>
  <c r="R22" i="47"/>
  <c r="R21" i="47"/>
  <c r="R20" i="47"/>
  <c r="R19" i="47"/>
  <c r="R18" i="47"/>
  <c r="R17" i="47"/>
  <c r="AS15" i="7"/>
  <c r="R16" i="47"/>
  <c r="D124" i="51" l="1"/>
  <c r="D123" i="51"/>
  <c r="C133" i="49"/>
  <c r="A133" i="49"/>
  <c r="D125" i="51"/>
  <c r="D128" i="51"/>
  <c r="D121" i="50"/>
  <c r="D123" i="50"/>
  <c r="D120" i="50"/>
  <c r="D128" i="50"/>
  <c r="D139" i="50"/>
  <c r="A139" i="50"/>
  <c r="C139" i="50"/>
  <c r="D138" i="51"/>
  <c r="C138" i="51"/>
  <c r="A138" i="51"/>
  <c r="A141" i="50"/>
  <c r="D141" i="50"/>
  <c r="C141" i="50"/>
  <c r="C140" i="50"/>
  <c r="D140" i="50"/>
  <c r="A140" i="50"/>
  <c r="R57" i="47" a="1"/>
  <c r="R57" i="47" s="1"/>
  <c r="D132" i="1" s="1"/>
  <c r="A138" i="50"/>
  <c r="C138" i="50"/>
  <c r="D138" i="50"/>
  <c r="D141" i="51"/>
  <c r="C141" i="51"/>
  <c r="A141" i="51"/>
  <c r="A140" i="51"/>
  <c r="D140" i="51"/>
  <c r="C140" i="51"/>
  <c r="D139" i="51"/>
  <c r="C139" i="51"/>
  <c r="A139" i="51"/>
  <c r="C134" i="51"/>
  <c r="D134" i="51"/>
  <c r="A134" i="51"/>
  <c r="C133" i="51"/>
  <c r="D133" i="51"/>
  <c r="A133" i="51"/>
  <c r="C132" i="51"/>
  <c r="D132" i="51"/>
  <c r="A132" i="51"/>
  <c r="C137" i="51"/>
  <c r="D137" i="51"/>
  <c r="A137" i="51"/>
  <c r="C136" i="51"/>
  <c r="D136" i="51"/>
  <c r="A136" i="51"/>
  <c r="C135" i="51"/>
  <c r="D135" i="51"/>
  <c r="A135" i="51"/>
  <c r="A137" i="50"/>
  <c r="C137" i="50"/>
  <c r="D137" i="50"/>
  <c r="D136" i="50"/>
  <c r="A136" i="50"/>
  <c r="C136" i="50"/>
  <c r="D135" i="50"/>
  <c r="A135" i="50"/>
  <c r="C135" i="50"/>
  <c r="D134" i="50"/>
  <c r="A134" i="50"/>
  <c r="C134" i="50"/>
  <c r="D132" i="50"/>
  <c r="A132" i="50"/>
  <c r="C132" i="50"/>
  <c r="D133" i="50"/>
  <c r="A133" i="50"/>
  <c r="C132" i="1"/>
  <c r="C105" i="45" s="1"/>
  <c r="A135" i="1"/>
  <c r="C137" i="49"/>
  <c r="A137" i="49"/>
  <c r="A136" i="1"/>
  <c r="A134" i="1"/>
  <c r="C141" i="1"/>
  <c r="C132" i="49"/>
  <c r="A132" i="49"/>
  <c r="A135" i="49"/>
  <c r="C135" i="49"/>
  <c r="C136" i="49"/>
  <c r="D136" i="49"/>
  <c r="A136" i="49"/>
  <c r="C140" i="1"/>
  <c r="D133" i="49"/>
  <c r="C134" i="49"/>
  <c r="A134" i="49"/>
  <c r="A139" i="1"/>
  <c r="D141" i="49"/>
  <c r="C141" i="49"/>
  <c r="A141" i="49"/>
  <c r="A138" i="49"/>
  <c r="D138" i="49"/>
  <c r="C138" i="49"/>
  <c r="C140" i="49"/>
  <c r="A140" i="49"/>
  <c r="A133" i="1"/>
  <c r="C137" i="1"/>
  <c r="C139" i="49"/>
  <c r="A139" i="49"/>
  <c r="D121" i="51"/>
  <c r="D122" i="51"/>
  <c r="D127" i="51"/>
  <c r="D126" i="51"/>
  <c r="D127" i="50"/>
  <c r="D124" i="50"/>
  <c r="D126" i="50"/>
  <c r="D122" i="50"/>
  <c r="D125" i="49"/>
  <c r="D122" i="49"/>
  <c r="D124" i="49"/>
  <c r="D126" i="49"/>
  <c r="D127" i="49"/>
  <c r="D123" i="49"/>
  <c r="D121" i="49"/>
  <c r="S57" i="47" a="1"/>
  <c r="S57" i="47" s="1"/>
  <c r="D133" i="1" s="1"/>
  <c r="T57" i="47" a="1"/>
  <c r="T57" i="47" s="1"/>
  <c r="U57" i="47" a="1"/>
  <c r="U57" i="47" s="1"/>
  <c r="D135" i="1" s="1"/>
  <c r="V57" i="47" a="1"/>
  <c r="V57" i="47" s="1"/>
  <c r="D136" i="1" s="1"/>
  <c r="W57" i="47" a="1"/>
  <c r="W57" i="47" s="1"/>
  <c r="D137" i="1" s="1"/>
  <c r="X57" i="47" a="1"/>
  <c r="X57" i="47" s="1"/>
  <c r="D138" i="1" s="1"/>
  <c r="Y57" i="47" a="1"/>
  <c r="Y57" i="47" s="1"/>
  <c r="Z57" i="47" a="1"/>
  <c r="Z57" i="47" s="1"/>
  <c r="AA57" i="47" a="1"/>
  <c r="AA57" i="47" s="1"/>
  <c r="C139" i="1"/>
  <c r="A138" i="1"/>
  <c r="C138" i="1"/>
  <c r="A140" i="1"/>
  <c r="A141" i="1"/>
  <c r="C136" i="1"/>
  <c r="C109" i="45" s="1"/>
  <c r="A137" i="1"/>
  <c r="C135" i="1"/>
  <c r="C134" i="1"/>
  <c r="C133" i="1"/>
  <c r="C106" i="45" s="1"/>
  <c r="D137" i="49"/>
  <c r="D141" i="1"/>
  <c r="D134" i="49"/>
  <c r="D132" i="49"/>
  <c r="D135" i="49"/>
  <c r="L87" i="45"/>
  <c r="C7" i="45"/>
  <c r="B7" i="45"/>
  <c r="A2" i="45"/>
  <c r="C112" i="45" l="1"/>
  <c r="C108" i="45"/>
  <c r="C107" i="45"/>
  <c r="D112" i="45"/>
  <c r="C110" i="45"/>
  <c r="C111" i="45"/>
  <c r="D111" i="45"/>
  <c r="D109" i="45"/>
  <c r="D106" i="45"/>
  <c r="D108" i="45"/>
  <c r="D105" i="45"/>
  <c r="D110" i="45"/>
  <c r="D134" i="1"/>
  <c r="D107" i="45" s="1"/>
  <c r="B2" i="44"/>
  <c r="A1" i="1"/>
  <c r="C28" i="1" l="1"/>
  <c r="F89" i="1"/>
  <c r="F90" i="1" s="1"/>
  <c r="F91" i="1" s="1"/>
  <c r="F88" i="1"/>
  <c r="N84" i="45"/>
  <c r="N83" i="45"/>
  <c r="N82" i="45"/>
  <c r="N81" i="45"/>
  <c r="N79" i="45"/>
  <c r="N77" i="45"/>
  <c r="N76" i="45"/>
  <c r="N75" i="45"/>
  <c r="AT33" i="1"/>
  <c r="I34" i="45" s="1"/>
  <c r="N34" i="45" s="1"/>
  <c r="AT32" i="1"/>
  <c r="AT31" i="1"/>
  <c r="I32" i="45" s="1"/>
  <c r="N32" i="45" s="1"/>
  <c r="AT30" i="1"/>
  <c r="AT29" i="1"/>
  <c r="AT28" i="1"/>
  <c r="AT27" i="1"/>
  <c r="AT26" i="1"/>
  <c r="AT25" i="1"/>
  <c r="I26" i="45" s="1"/>
  <c r="N26" i="45" s="1"/>
  <c r="AT24" i="1"/>
  <c r="I25" i="45" s="1"/>
  <c r="N25" i="45" s="1"/>
  <c r="AT23" i="1"/>
  <c r="AT22" i="1"/>
  <c r="AT21" i="1"/>
  <c r="AT20" i="1"/>
  <c r="AT19" i="1"/>
  <c r="I20" i="45" s="1"/>
  <c r="N20" i="45" s="1"/>
  <c r="AT18" i="1"/>
  <c r="I19" i="45" s="1"/>
  <c r="N19" i="45" s="1"/>
  <c r="AT17" i="1"/>
  <c r="I18" i="45" s="1"/>
  <c r="N18" i="45" s="1"/>
  <c r="AT16" i="1"/>
  <c r="AT15" i="1"/>
  <c r="I16" i="45" s="1"/>
  <c r="N16" i="45" s="1"/>
  <c r="AT14" i="1"/>
  <c r="AT13" i="1"/>
  <c r="AT12" i="1"/>
  <c r="I13" i="45" s="1"/>
  <c r="N13" i="45" s="1"/>
  <c r="AT11" i="1"/>
  <c r="I12" i="45" s="1"/>
  <c r="N12" i="45" s="1"/>
  <c r="AT10" i="1"/>
  <c r="AT8" i="1"/>
  <c r="AT7" i="1"/>
  <c r="I8" i="45" s="1"/>
  <c r="N8" i="45" s="1"/>
  <c r="AT9" i="1"/>
  <c r="AT6" i="1"/>
  <c r="H89" i="1"/>
  <c r="H90" i="1" s="1"/>
  <c r="H91" i="1" s="1"/>
  <c r="H88" i="1"/>
  <c r="G89" i="1"/>
  <c r="G90" i="1" s="1"/>
  <c r="G91" i="1" s="1"/>
  <c r="G88" i="1"/>
  <c r="I89" i="1"/>
  <c r="I90" i="1" s="1"/>
  <c r="I91" i="1" s="1"/>
  <c r="I88" i="1"/>
  <c r="J89" i="1"/>
  <c r="J90" i="1" s="1"/>
  <c r="J91" i="1" s="1"/>
  <c r="J88" i="1"/>
  <c r="K89" i="1"/>
  <c r="K90" i="1" s="1"/>
  <c r="K91" i="1" s="1"/>
  <c r="K88" i="1"/>
  <c r="L89" i="1"/>
  <c r="L90" i="1" s="1"/>
  <c r="L91" i="1" s="1"/>
  <c r="L88" i="1"/>
  <c r="M89" i="1"/>
  <c r="M90" i="1" s="1"/>
  <c r="M91" i="1" s="1"/>
  <c r="M88" i="1"/>
  <c r="N89" i="1"/>
  <c r="N90" i="1" s="1"/>
  <c r="N91" i="1" s="1"/>
  <c r="O89" i="1"/>
  <c r="O90" i="1" s="1"/>
  <c r="O91" i="1" s="1"/>
  <c r="P89" i="1"/>
  <c r="P90" i="1" s="1"/>
  <c r="P91" i="1" s="1"/>
  <c r="R89" i="1"/>
  <c r="R90" i="1" s="1"/>
  <c r="R91" i="1" s="1"/>
  <c r="S95" i="1"/>
  <c r="S96" i="1" s="1"/>
  <c r="S89" i="1"/>
  <c r="S90" i="1"/>
  <c r="S91" i="1" s="1"/>
  <c r="T95" i="1"/>
  <c r="T96" i="1" s="1"/>
  <c r="T89" i="1"/>
  <c r="T90" i="1"/>
  <c r="T91" i="1" s="1"/>
  <c r="U95" i="1"/>
  <c r="U96" i="1" s="1"/>
  <c r="U89" i="1"/>
  <c r="U90" i="1"/>
  <c r="U91" i="1" s="1"/>
  <c r="V95" i="1"/>
  <c r="V96" i="1" s="1"/>
  <c r="V89" i="1"/>
  <c r="V90" i="1"/>
  <c r="V91" i="1" s="1"/>
  <c r="W95" i="1"/>
  <c r="W96" i="1" s="1"/>
  <c r="A8" i="1"/>
  <c r="A15" i="1"/>
  <c r="A16" i="1"/>
  <c r="A20" i="1"/>
  <c r="A21" i="1"/>
  <c r="A23" i="1"/>
  <c r="A27" i="1"/>
  <c r="A28" i="1"/>
  <c r="A6" i="1"/>
  <c r="B6" i="1"/>
  <c r="X95" i="1"/>
  <c r="X96" i="1" s="1"/>
  <c r="X89" i="1"/>
  <c r="X90" i="1"/>
  <c r="X91" i="1" s="1"/>
  <c r="Y95" i="1"/>
  <c r="Y96" i="1" s="1"/>
  <c r="Y89" i="1"/>
  <c r="Y90" i="1"/>
  <c r="Y91" i="1" s="1"/>
  <c r="Z95" i="1"/>
  <c r="Z96" i="1" s="1"/>
  <c r="Z89" i="1"/>
  <c r="Z90" i="1"/>
  <c r="Z91" i="1" s="1"/>
  <c r="AA95" i="1"/>
  <c r="AA96" i="1" s="1"/>
  <c r="AB95" i="1"/>
  <c r="AB96" i="1" s="1"/>
  <c r="AB89" i="1"/>
  <c r="AB90" i="1"/>
  <c r="AB91" i="1" s="1"/>
  <c r="AC95" i="1"/>
  <c r="AC96" i="1" s="1"/>
  <c r="AD95" i="1"/>
  <c r="AD96" i="1" s="1"/>
  <c r="AE95" i="1"/>
  <c r="AE96" i="1" s="1"/>
  <c r="AF95" i="1"/>
  <c r="AF96" i="1" s="1"/>
  <c r="AG95" i="1"/>
  <c r="AG96" i="1" s="1"/>
  <c r="AH95" i="1"/>
  <c r="AH96" i="1" s="1"/>
  <c r="AI95" i="1"/>
  <c r="AI96" i="1" s="1"/>
  <c r="AJ95" i="1"/>
  <c r="AJ96" i="1" s="1"/>
  <c r="AK95" i="1"/>
  <c r="AK96" i="1" s="1"/>
  <c r="AL95" i="1"/>
  <c r="AL96" i="1" s="1"/>
  <c r="AM95" i="1"/>
  <c r="AM96" i="1" s="1"/>
  <c r="AN95" i="1"/>
  <c r="AN96" i="1" s="1"/>
  <c r="AO95" i="1"/>
  <c r="AO96" i="1" s="1"/>
  <c r="AP95" i="1"/>
  <c r="AP96" i="1" s="1"/>
  <c r="AQ95" i="1"/>
  <c r="AQ96" i="1" s="1"/>
  <c r="AR95" i="1"/>
  <c r="AR96" i="1" s="1"/>
  <c r="AS95" i="1"/>
  <c r="AS96" i="1" s="1"/>
  <c r="G5" i="1"/>
  <c r="G86" i="1" s="1"/>
  <c r="H5" i="1"/>
  <c r="H86" i="1" s="1"/>
  <c r="I5" i="1"/>
  <c r="I86" i="1" s="1"/>
  <c r="J5" i="1"/>
  <c r="J86" i="1" s="1"/>
  <c r="K5" i="1"/>
  <c r="K86" i="1" s="1"/>
  <c r="L5" i="1"/>
  <c r="L86" i="1" s="1"/>
  <c r="M5" i="1"/>
  <c r="M86" i="1" s="1"/>
  <c r="N5" i="1"/>
  <c r="N86" i="1" s="1"/>
  <c r="O5" i="1"/>
  <c r="O86" i="1" s="1"/>
  <c r="P5" i="1"/>
  <c r="P86" i="1" s="1"/>
  <c r="Q5" i="1"/>
  <c r="Q86" i="1" s="1"/>
  <c r="R5" i="1"/>
  <c r="R86" i="1" s="1"/>
  <c r="S5" i="1"/>
  <c r="S86" i="1" s="1"/>
  <c r="T5" i="1"/>
  <c r="T86" i="1" s="1"/>
  <c r="U5" i="1"/>
  <c r="U86" i="1" s="1"/>
  <c r="V5" i="1"/>
  <c r="V86" i="1" s="1"/>
  <c r="W5" i="1"/>
  <c r="W86" i="1" s="1"/>
  <c r="X5" i="1"/>
  <c r="X86" i="1" s="1"/>
  <c r="Y5" i="1"/>
  <c r="Y86" i="1" s="1"/>
  <c r="Z5" i="1"/>
  <c r="Z86" i="1" s="1"/>
  <c r="AA5" i="1"/>
  <c r="AA86" i="1" s="1"/>
  <c r="AB5" i="1"/>
  <c r="AB86" i="1" s="1"/>
  <c r="AC5" i="1"/>
  <c r="AC86" i="1" s="1"/>
  <c r="AD5" i="1"/>
  <c r="AD86" i="1" s="1"/>
  <c r="AE5" i="1"/>
  <c r="AE86" i="1" s="1"/>
  <c r="AF5" i="1"/>
  <c r="AF86" i="1" s="1"/>
  <c r="AG5" i="1"/>
  <c r="AG86" i="1" s="1"/>
  <c r="AH5" i="1"/>
  <c r="AH86" i="1" s="1"/>
  <c r="AI5" i="1"/>
  <c r="AI86" i="1" s="1"/>
  <c r="AJ5" i="1"/>
  <c r="AJ86" i="1" s="1"/>
  <c r="AK5" i="1"/>
  <c r="AK86" i="1" s="1"/>
  <c r="AL5" i="1"/>
  <c r="AL86" i="1" s="1"/>
  <c r="AM5" i="1"/>
  <c r="AM86" i="1" s="1"/>
  <c r="AN5" i="1"/>
  <c r="AN86" i="1" s="1"/>
  <c r="AO5" i="1"/>
  <c r="AO86" i="1" s="1"/>
  <c r="AP5" i="1"/>
  <c r="AP86" i="1" s="1"/>
  <c r="AQ5" i="1"/>
  <c r="AQ86" i="1" s="1"/>
  <c r="AR5" i="1"/>
  <c r="AR86" i="1" s="1"/>
  <c r="AS5" i="1"/>
  <c r="AS86" i="1" s="1"/>
  <c r="F5" i="1"/>
  <c r="F86" i="1" s="1"/>
  <c r="C29" i="1"/>
  <c r="C30" i="1"/>
  <c r="B28" i="1"/>
  <c r="B29" i="1"/>
  <c r="B30" i="1"/>
  <c r="F87" i="1"/>
  <c r="G87" i="1"/>
  <c r="H87" i="1"/>
  <c r="I87" i="1"/>
  <c r="J87" i="1"/>
  <c r="K87" i="1"/>
  <c r="L87" i="1"/>
  <c r="M87" i="1"/>
  <c r="N87" i="1"/>
  <c r="O87" i="1"/>
  <c r="P87" i="1"/>
  <c r="Q87" i="1"/>
  <c r="R87" i="1"/>
  <c r="S87" i="1"/>
  <c r="T87" i="1"/>
  <c r="U87" i="1"/>
  <c r="V87" i="1"/>
  <c r="W87" i="1"/>
  <c r="X87" i="1"/>
  <c r="Y87" i="1"/>
  <c r="Z87" i="1"/>
  <c r="AA87" i="1"/>
  <c r="AB87" i="1"/>
  <c r="AC87" i="1"/>
  <c r="AD87" i="1"/>
  <c r="N88" i="1"/>
  <c r="O88" i="1"/>
  <c r="P88" i="1"/>
  <c r="P95" i="1" s="1"/>
  <c r="P96" i="1" s="1"/>
  <c r="Q88" i="1"/>
  <c r="Q95" i="1" s="1"/>
  <c r="Q96" i="1" s="1"/>
  <c r="R88" i="1"/>
  <c r="R95" i="1" s="1"/>
  <c r="R96" i="1" s="1"/>
  <c r="S88" i="1"/>
  <c r="T88" i="1"/>
  <c r="U88" i="1"/>
  <c r="V88" i="1"/>
  <c r="W88" i="1"/>
  <c r="X88" i="1"/>
  <c r="Y88" i="1"/>
  <c r="Z88" i="1"/>
  <c r="AA88" i="1"/>
  <c r="AB88" i="1"/>
  <c r="AC88" i="1"/>
  <c r="AD88" i="1"/>
  <c r="B27" i="1"/>
  <c r="W89" i="1"/>
  <c r="W90" i="1"/>
  <c r="W91" i="1" s="1"/>
  <c r="AD89" i="1"/>
  <c r="AD90" i="1"/>
  <c r="AD91" i="1" s="1"/>
  <c r="AE89" i="1"/>
  <c r="AE90" i="1"/>
  <c r="AE91" i="1" s="1"/>
  <c r="AF89" i="1"/>
  <c r="AF90" i="1"/>
  <c r="AF91" i="1" s="1"/>
  <c r="AG89" i="1"/>
  <c r="AG90" i="1"/>
  <c r="AG91" i="1" s="1"/>
  <c r="AH89" i="1"/>
  <c r="AH90" i="1"/>
  <c r="AH91" i="1" s="1"/>
  <c r="AI89" i="1"/>
  <c r="AI90" i="1"/>
  <c r="AI91" i="1" s="1"/>
  <c r="AJ89" i="1"/>
  <c r="AJ90" i="1"/>
  <c r="AJ91" i="1" s="1"/>
  <c r="AK89" i="1"/>
  <c r="AK90" i="1"/>
  <c r="AK91" i="1" s="1"/>
  <c r="AL89" i="1"/>
  <c r="AL90" i="1"/>
  <c r="AL91" i="1" s="1"/>
  <c r="AM89" i="1"/>
  <c r="AM90" i="1"/>
  <c r="AM91" i="1" s="1"/>
  <c r="AN89" i="1"/>
  <c r="AN90" i="1"/>
  <c r="AN91" i="1" s="1"/>
  <c r="AO89" i="1"/>
  <c r="AO90" i="1"/>
  <c r="AO91" i="1" s="1"/>
  <c r="AP89" i="1"/>
  <c r="AP90" i="1"/>
  <c r="AP91" i="1" s="1"/>
  <c r="AQ89" i="1"/>
  <c r="AQ90" i="1"/>
  <c r="AQ91" i="1" s="1"/>
  <c r="AR89" i="1"/>
  <c r="AR90" i="1"/>
  <c r="AR91" i="1" s="1"/>
  <c r="AS89" i="1"/>
  <c r="AS90" i="1"/>
  <c r="AS91" i="1" s="1"/>
  <c r="G92" i="1"/>
  <c r="G93" i="1" s="1"/>
  <c r="G94" i="1" s="1"/>
  <c r="H92" i="1"/>
  <c r="H93" i="1" s="1"/>
  <c r="H94" i="1" s="1"/>
  <c r="I92" i="1"/>
  <c r="I93" i="1" s="1"/>
  <c r="I94" i="1" s="1"/>
  <c r="J92" i="1"/>
  <c r="J93" i="1" s="1"/>
  <c r="J94" i="1" s="1"/>
  <c r="K92" i="1"/>
  <c r="K93" i="1" s="1"/>
  <c r="K94" i="1" s="1"/>
  <c r="L92" i="1"/>
  <c r="L93" i="1" s="1"/>
  <c r="L94" i="1" s="1"/>
  <c r="M92" i="1"/>
  <c r="M93" i="1" s="1"/>
  <c r="M94" i="1" s="1"/>
  <c r="N92" i="1"/>
  <c r="N93" i="1" s="1"/>
  <c r="N94" i="1" s="1"/>
  <c r="O92" i="1"/>
  <c r="O93" i="1" s="1"/>
  <c r="O94" i="1" s="1"/>
  <c r="P92" i="1"/>
  <c r="P93" i="1" s="1"/>
  <c r="P94" i="1" s="1"/>
  <c r="Q92" i="1"/>
  <c r="Q93" i="1" s="1"/>
  <c r="Q94" i="1" s="1"/>
  <c r="R92" i="1"/>
  <c r="R93" i="1" s="1"/>
  <c r="R94" i="1" s="1"/>
  <c r="S92" i="1"/>
  <c r="S93" i="1"/>
  <c r="S94" i="1" s="1"/>
  <c r="T92" i="1"/>
  <c r="T93" i="1"/>
  <c r="T94" i="1" s="1"/>
  <c r="U92" i="1"/>
  <c r="U93" i="1"/>
  <c r="U94" i="1" s="1"/>
  <c r="V92" i="1"/>
  <c r="V93" i="1"/>
  <c r="V94" i="1" s="1"/>
  <c r="W92" i="1"/>
  <c r="W93" i="1"/>
  <c r="W94" i="1" s="1"/>
  <c r="X92" i="1"/>
  <c r="X93" i="1"/>
  <c r="X94" i="1" s="1"/>
  <c r="Y92" i="1"/>
  <c r="Y93" i="1"/>
  <c r="Y94" i="1" s="1"/>
  <c r="Z92" i="1"/>
  <c r="Z93" i="1"/>
  <c r="Z94" i="1" s="1"/>
  <c r="AA92" i="1"/>
  <c r="AA93" i="1"/>
  <c r="AA94" i="1" s="1"/>
  <c r="AB92" i="1"/>
  <c r="AB93" i="1"/>
  <c r="AB94" i="1" s="1"/>
  <c r="AC92" i="1"/>
  <c r="AC93" i="1"/>
  <c r="AC94" i="1" s="1"/>
  <c r="AD92" i="1"/>
  <c r="AD93" i="1"/>
  <c r="AD94" i="1" s="1"/>
  <c r="AE92" i="1"/>
  <c r="AE93" i="1"/>
  <c r="AE94" i="1" s="1"/>
  <c r="AF92" i="1"/>
  <c r="AF93" i="1"/>
  <c r="AF94" i="1" s="1"/>
  <c r="AG92" i="1"/>
  <c r="AG93" i="1"/>
  <c r="AG94" i="1" s="1"/>
  <c r="AH92" i="1"/>
  <c r="AH93" i="1"/>
  <c r="AH94" i="1" s="1"/>
  <c r="AI92" i="1"/>
  <c r="AI93" i="1"/>
  <c r="AI94" i="1" s="1"/>
  <c r="AJ92" i="1"/>
  <c r="AJ93" i="1"/>
  <c r="AJ94" i="1" s="1"/>
  <c r="AK92" i="1"/>
  <c r="AK93" i="1"/>
  <c r="AK94" i="1" s="1"/>
  <c r="AL92" i="1"/>
  <c r="AL93" i="1"/>
  <c r="AL94" i="1" s="1"/>
  <c r="AM92" i="1"/>
  <c r="AM93" i="1"/>
  <c r="AM94" i="1" s="1"/>
  <c r="AN92" i="1"/>
  <c r="AN93" i="1"/>
  <c r="AN94" i="1" s="1"/>
  <c r="AO92" i="1"/>
  <c r="AO93" i="1"/>
  <c r="AO94" i="1" s="1"/>
  <c r="AP92" i="1"/>
  <c r="AP93" i="1"/>
  <c r="AP94" i="1" s="1"/>
  <c r="AQ92" i="1"/>
  <c r="AQ93" i="1"/>
  <c r="AQ94" i="1" s="1"/>
  <c r="AR92" i="1"/>
  <c r="AR93" i="1"/>
  <c r="AR94" i="1" s="1"/>
  <c r="AS92" i="1"/>
  <c r="AS93" i="1"/>
  <c r="AS94" i="1" s="1"/>
  <c r="F92" i="1"/>
  <c r="F93" i="1" s="1"/>
  <c r="F94" i="1" s="1"/>
  <c r="AE88" i="1"/>
  <c r="AF88" i="1"/>
  <c r="AG88" i="1"/>
  <c r="AH88" i="1"/>
  <c r="AI88" i="1"/>
  <c r="AJ88" i="1"/>
  <c r="AK88" i="1"/>
  <c r="AL88" i="1"/>
  <c r="AM88" i="1"/>
  <c r="AN88" i="1"/>
  <c r="AO88" i="1"/>
  <c r="AP88" i="1"/>
  <c r="AQ88" i="1"/>
  <c r="AR88" i="1"/>
  <c r="AS88" i="1"/>
  <c r="AS87" i="1"/>
  <c r="AR87" i="1"/>
  <c r="AQ87" i="1"/>
  <c r="AP87" i="1"/>
  <c r="AO87" i="1"/>
  <c r="AN87" i="1"/>
  <c r="AM87" i="1"/>
  <c r="AL87" i="1"/>
  <c r="AK87" i="1"/>
  <c r="AJ87" i="1"/>
  <c r="AI87" i="1"/>
  <c r="AH87" i="1"/>
  <c r="AG87" i="1"/>
  <c r="AF87" i="1"/>
  <c r="AE87" i="1"/>
  <c r="AS10" i="7"/>
  <c r="AS20" i="7"/>
  <c r="A9" i="1"/>
  <c r="A12" i="1"/>
  <c r="AS25" i="7"/>
  <c r="C6" i="1"/>
  <c r="C7" i="1"/>
  <c r="C8" i="1"/>
  <c r="C9" i="1"/>
  <c r="C10" i="1"/>
  <c r="C11" i="1"/>
  <c r="C12" i="1"/>
  <c r="C13" i="1"/>
  <c r="C14" i="1"/>
  <c r="C15" i="1"/>
  <c r="C16" i="1"/>
  <c r="C17" i="1"/>
  <c r="C18" i="1"/>
  <c r="C19" i="1"/>
  <c r="C20" i="1"/>
  <c r="C21" i="1"/>
  <c r="C22" i="1"/>
  <c r="C23" i="1"/>
  <c r="C24" i="1"/>
  <c r="C25" i="1"/>
  <c r="C26" i="1"/>
  <c r="C27" i="1"/>
  <c r="B15" i="1"/>
  <c r="B16" i="1"/>
  <c r="B17" i="1"/>
  <c r="B18" i="1"/>
  <c r="B19" i="1"/>
  <c r="B20" i="1"/>
  <c r="B21" i="1"/>
  <c r="B22" i="1"/>
  <c r="B23" i="1"/>
  <c r="B24" i="1"/>
  <c r="B25" i="1"/>
  <c r="B26" i="1"/>
  <c r="B7" i="1"/>
  <c r="B8" i="1"/>
  <c r="B9" i="1"/>
  <c r="B10" i="1"/>
  <c r="B11" i="1"/>
  <c r="B12" i="1"/>
  <c r="B13" i="1"/>
  <c r="B14" i="1"/>
  <c r="A22" i="1"/>
  <c r="A39" i="1"/>
  <c r="A25" i="1"/>
  <c r="A11" i="1"/>
  <c r="A7" i="1"/>
  <c r="A26" i="1"/>
  <c r="A24" i="1"/>
  <c r="A14" i="1"/>
  <c r="Q89" i="1"/>
  <c r="Q90" i="1" s="1"/>
  <c r="Q91" i="1" s="1"/>
  <c r="A19" i="1"/>
  <c r="AC89" i="1"/>
  <c r="AC90" i="1"/>
  <c r="AC91" i="1" s="1"/>
  <c r="AA89" i="1"/>
  <c r="AA90" i="1"/>
  <c r="AA91" i="1" s="1"/>
  <c r="A13" i="1"/>
  <c r="A17" i="1"/>
  <c r="A10" i="1"/>
  <c r="A18" i="1"/>
  <c r="N49" i="45" l="1"/>
  <c r="I9" i="45"/>
  <c r="N9" i="45" s="1"/>
  <c r="N62" i="45"/>
  <c r="I22" i="45"/>
  <c r="N22" i="45" s="1"/>
  <c r="N55" i="45"/>
  <c r="I15" i="45"/>
  <c r="N15" i="45" s="1"/>
  <c r="N67" i="45"/>
  <c r="I27" i="45"/>
  <c r="N27" i="45" s="1"/>
  <c r="N68" i="45"/>
  <c r="I28" i="45"/>
  <c r="N28" i="45" s="1"/>
  <c r="N63" i="45"/>
  <c r="I23" i="45"/>
  <c r="N23" i="45" s="1"/>
  <c r="N54" i="45"/>
  <c r="I14" i="45"/>
  <c r="N14" i="45" s="1"/>
  <c r="N69" i="45"/>
  <c r="I29" i="45"/>
  <c r="N29" i="45" s="1"/>
  <c r="N70" i="45"/>
  <c r="I30" i="45"/>
  <c r="N30" i="45" s="1"/>
  <c r="N51" i="45"/>
  <c r="I11" i="45"/>
  <c r="N11" i="45" s="1"/>
  <c r="N71" i="45"/>
  <c r="I31" i="45"/>
  <c r="N31" i="45" s="1"/>
  <c r="N57" i="45"/>
  <c r="I17" i="45"/>
  <c r="N17" i="45" s="1"/>
  <c r="N64" i="45"/>
  <c r="I24" i="45"/>
  <c r="N24" i="45" s="1"/>
  <c r="N50" i="45"/>
  <c r="I10" i="45"/>
  <c r="N10" i="45" s="1"/>
  <c r="N61" i="45"/>
  <c r="I21" i="45"/>
  <c r="N21" i="45" s="1"/>
  <c r="N73" i="45"/>
  <c r="I33" i="45"/>
  <c r="N33" i="45" s="1"/>
  <c r="C117" i="1"/>
  <c r="AU27" i="1"/>
  <c r="C123" i="1"/>
  <c r="C122" i="1"/>
  <c r="C127" i="1"/>
  <c r="C125" i="1"/>
  <c r="C121" i="1"/>
  <c r="C120" i="1"/>
  <c r="C128" i="1"/>
  <c r="C126" i="1"/>
  <c r="C124" i="1"/>
  <c r="C116" i="1"/>
  <c r="AU28" i="1"/>
  <c r="AU24" i="1"/>
  <c r="N65" i="45"/>
  <c r="AU17" i="1"/>
  <c r="N58" i="45"/>
  <c r="AU25" i="1"/>
  <c r="N66" i="45"/>
  <c r="N74" i="45"/>
  <c r="M51" i="45"/>
  <c r="AU18" i="1"/>
  <c r="N59" i="45"/>
  <c r="AU11" i="1"/>
  <c r="N52" i="45"/>
  <c r="AU19" i="1"/>
  <c r="N60" i="45"/>
  <c r="M76" i="45"/>
  <c r="M55" i="45"/>
  <c r="M63" i="45"/>
  <c r="AU12" i="1"/>
  <c r="N53" i="45"/>
  <c r="N85" i="45"/>
  <c r="N78" i="45"/>
  <c r="I7" i="45"/>
  <c r="N7" i="45" s="1"/>
  <c r="M75" i="45"/>
  <c r="M82" i="45"/>
  <c r="AU15" i="1"/>
  <c r="N56" i="45"/>
  <c r="N72" i="45"/>
  <c r="N80" i="45"/>
  <c r="A32" i="1"/>
  <c r="A31" i="1"/>
  <c r="A40" i="1"/>
  <c r="AU6" i="1"/>
  <c r="A43" i="1"/>
  <c r="A29" i="1"/>
  <c r="A41" i="1"/>
  <c r="A44" i="1"/>
  <c r="A30" i="1"/>
  <c r="H95" i="1"/>
  <c r="H96" i="1" s="1"/>
  <c r="AU9" i="1"/>
  <c r="AU23" i="1"/>
  <c r="AU14" i="1"/>
  <c r="A42" i="1"/>
  <c r="M95" i="1"/>
  <c r="M96" i="1" s="1"/>
  <c r="L95" i="1"/>
  <c r="L96" i="1" s="1"/>
  <c r="J95" i="1"/>
  <c r="J96" i="1" s="1"/>
  <c r="O95" i="1"/>
  <c r="O96" i="1" s="1"/>
  <c r="N95" i="1"/>
  <c r="N96" i="1" s="1"/>
  <c r="K95" i="1"/>
  <c r="K96" i="1" s="1"/>
  <c r="I95" i="1"/>
  <c r="I96" i="1" s="1"/>
  <c r="G95" i="1"/>
  <c r="G96" i="1" s="1"/>
  <c r="F95" i="1"/>
  <c r="F96" i="1" s="1"/>
  <c r="AU29" i="1"/>
  <c r="AU16" i="1"/>
  <c r="AU26" i="1"/>
  <c r="AU21" i="1"/>
  <c r="AU22" i="1"/>
  <c r="AU13" i="1"/>
  <c r="AU10" i="1"/>
  <c r="AU8" i="1"/>
  <c r="AU30" i="1"/>
  <c r="AU20" i="1"/>
  <c r="AT4" i="1"/>
  <c r="AU7" i="1"/>
  <c r="AT88" i="1"/>
  <c r="C118" i="1" s="1"/>
  <c r="C94" i="45" l="1"/>
  <c r="C95" i="45"/>
  <c r="C98" i="45"/>
  <c r="C99" i="45"/>
  <c r="C100" i="45"/>
  <c r="C101" i="45"/>
  <c r="C93" i="45"/>
  <c r="C96" i="45"/>
  <c r="C97" i="45"/>
  <c r="C90" i="45"/>
  <c r="C89" i="45"/>
  <c r="C129" i="1"/>
  <c r="M69" i="45"/>
  <c r="M60" i="45"/>
  <c r="M62" i="45"/>
  <c r="M57" i="45"/>
  <c r="M49" i="45"/>
  <c r="M54" i="45"/>
  <c r="M79" i="45"/>
  <c r="M71" i="45"/>
  <c r="M84" i="45"/>
  <c r="M70" i="45"/>
  <c r="J87" i="45"/>
  <c r="M81" i="45"/>
  <c r="M74" i="45"/>
  <c r="M65" i="45"/>
  <c r="M56" i="45"/>
  <c r="M58" i="45"/>
  <c r="M78" i="45"/>
  <c r="M50" i="45"/>
  <c r="I87" i="45"/>
  <c r="M72" i="45"/>
  <c r="M67" i="45"/>
  <c r="M59" i="45"/>
  <c r="M61" i="45"/>
  <c r="M53" i="45"/>
  <c r="M83" i="45"/>
  <c r="M77" i="45"/>
  <c r="M73" i="45"/>
  <c r="M64" i="45"/>
  <c r="K87" i="45"/>
  <c r="AU88" i="1"/>
  <c r="D120" i="1" l="1"/>
  <c r="D128" i="1"/>
  <c r="C102" i="45"/>
  <c r="C91" i="45"/>
  <c r="M52" i="45"/>
  <c r="D127" i="1"/>
  <c r="D123" i="1"/>
  <c r="D122" i="1"/>
  <c r="D126" i="1"/>
  <c r="D121" i="1"/>
  <c r="M66" i="45"/>
  <c r="M68" i="45"/>
  <c r="M7" i="45"/>
  <c r="M80" i="45"/>
  <c r="M85" i="45"/>
  <c r="M48" i="45"/>
  <c r="D101" i="45" l="1"/>
  <c r="D100" i="45"/>
  <c r="D94" i="45"/>
  <c r="D98" i="45"/>
  <c r="D99" i="45"/>
  <c r="D95" i="45"/>
  <c r="D97" i="45"/>
  <c r="D93" i="45"/>
  <c r="D96" i="45"/>
  <c r="D125" i="1"/>
  <c r="D124" i="1"/>
  <c r="M87" i="45"/>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<sst xmlns="http://schemas.openxmlformats.org/spreadsheetml/2006/main" count="718" uniqueCount="181">
  <si>
    <t>SIRA NO</t>
  </si>
  <si>
    <t>ADI ve SOYADI</t>
  </si>
  <si>
    <t>TOPLAM PUAN</t>
  </si>
  <si>
    <t>KİŞİSEL BİLGİLER</t>
  </si>
  <si>
    <t>SINIF LİSTESİ</t>
  </si>
  <si>
    <t>OKULUN ADI</t>
  </si>
  <si>
    <t>DERSİN ADI</t>
  </si>
  <si>
    <t>SINIF</t>
  </si>
  <si>
    <t>EĞİTİM-ÖĞRETİM YILI</t>
  </si>
  <si>
    <t>DÖNEM</t>
  </si>
  <si>
    <t>OKUL MÜDÜRÜ</t>
  </si>
  <si>
    <t>ÖĞRENCİ NO</t>
  </si>
  <si>
    <t>SORU NO</t>
  </si>
  <si>
    <t>PUAN DEĞERİ</t>
  </si>
  <si>
    <t>SORULAR</t>
  </si>
  <si>
    <t>NOT BAREMİ</t>
  </si>
  <si>
    <t>NOT</t>
  </si>
  <si>
    <t>AD SOYAD</t>
  </si>
  <si>
    <t>SORULARIN PUAN DEĞERİ</t>
  </si>
  <si>
    <t>TOPLAM 
PUAN</t>
  </si>
  <si>
    <t>ÖĞR.NO</t>
  </si>
  <si>
    <t>EN DÜŞÜK PUAN</t>
  </si>
  <si>
    <t>SINIF ORTALAMASI</t>
  </si>
  <si>
    <t>DÜZENLEYEN</t>
  </si>
  <si>
    <t>UYGUNDUR</t>
  </si>
  <si>
    <t>Okul Müdürü</t>
  </si>
  <si>
    <t>DÖNEM SONU NOT ORT.</t>
  </si>
  <si>
    <t>Sınavlarda sorulan soruların puan değerlerini ilgili sorunun altına yazınız.</t>
  </si>
  <si>
    <t>DERECE</t>
  </si>
  <si>
    <t>SINAV TARİHLERİ</t>
  </si>
  <si>
    <t>DERSİN KODU</t>
  </si>
  <si>
    <t>Öğretim Elemanı</t>
  </si>
  <si>
    <t>90-100</t>
  </si>
  <si>
    <t>60-69</t>
  </si>
  <si>
    <t>80-89</t>
  </si>
  <si>
    <t>75-79</t>
  </si>
  <si>
    <t>70-74</t>
  </si>
  <si>
    <t>50-59</t>
  </si>
  <si>
    <t>40-49</t>
  </si>
  <si>
    <t>30-39</t>
  </si>
  <si>
    <t>0-29</t>
  </si>
  <si>
    <t>SINAV ANALİZİ</t>
  </si>
  <si>
    <t>SORUNUN TOPLAM PUANI</t>
  </si>
  <si>
    <t>SORUDAN ALINAN PUANLARIN ARİTMETİK ORTALAMASI</t>
  </si>
  <si>
    <t>SORUNUN YÜZDELİK DEĞERİ</t>
  </si>
  <si>
    <t>BÜTÜNLEME SINAVI NOT DAĞILIM ÇİZELGESİ</t>
  </si>
  <si>
    <t>ÖĞRETİM ELEMANI</t>
  </si>
  <si>
    <t>İLERİ</t>
  </si>
  <si>
    <t>GERİ</t>
  </si>
  <si>
    <t>NO</t>
  </si>
  <si>
    <t>Öğrenme Çıktıları</t>
  </si>
  <si>
    <t>ÖÇ1</t>
  </si>
  <si>
    <t>ÖÇ2</t>
  </si>
  <si>
    <t>ÖÇ3</t>
  </si>
  <si>
    <t>ÖÇ4</t>
  </si>
  <si>
    <t>ÖÇ5</t>
  </si>
  <si>
    <t>ÖÇ6</t>
  </si>
  <si>
    <t>ÖÇ7</t>
  </si>
  <si>
    <t>ÖÇ8</t>
  </si>
  <si>
    <t>ÖÇ9</t>
  </si>
  <si>
    <t>ÖÇ10</t>
  </si>
  <si>
    <t>Sorular/Öğrenme Çıktıları</t>
  </si>
  <si>
    <t>Soru 1</t>
  </si>
  <si>
    <t>Soru 2</t>
  </si>
  <si>
    <t>Soru 3</t>
  </si>
  <si>
    <t>Soru 4</t>
  </si>
  <si>
    <t>Soru 5</t>
  </si>
  <si>
    <t>Soru 6</t>
  </si>
  <si>
    <t>Soru 7</t>
  </si>
  <si>
    <t>Soru 8</t>
  </si>
  <si>
    <t>Soru 9</t>
  </si>
  <si>
    <t>Soru 10</t>
  </si>
  <si>
    <t>Soru 11</t>
  </si>
  <si>
    <t>Soru 12</t>
  </si>
  <si>
    <t>Soru 13</t>
  </si>
  <si>
    <t>Soru 14</t>
  </si>
  <si>
    <t>Soru 15</t>
  </si>
  <si>
    <t>Soru 16</t>
  </si>
  <si>
    <t>Soru 17</t>
  </si>
  <si>
    <t>Soru 18</t>
  </si>
  <si>
    <t>Soru 19</t>
  </si>
  <si>
    <t>Soru 20</t>
  </si>
  <si>
    <t>Toplam</t>
  </si>
  <si>
    <t>Ortalama Başarım:</t>
  </si>
  <si>
    <t>Toplam Soru</t>
  </si>
  <si>
    <t>Toplam ÖÇ</t>
  </si>
  <si>
    <t>FİNAL
SORU PUAN DEĞERLERİ</t>
  </si>
  <si>
    <t>VİZE - 1
SORU PUAN DEĞERLERİ</t>
  </si>
  <si>
    <t>VİZE - 2
SORU PUAN DEĞERLERİ</t>
  </si>
  <si>
    <t>BÜTÜNLEME
SORU PUAN DEĞERLERİ</t>
  </si>
  <si>
    <t>Soru 21</t>
  </si>
  <si>
    <t>Soru 22</t>
  </si>
  <si>
    <t>Soru 23</t>
  </si>
  <si>
    <t>Soru 24</t>
  </si>
  <si>
    <t>Soru 25</t>
  </si>
  <si>
    <t>Soru 26</t>
  </si>
  <si>
    <t>Soru 27</t>
  </si>
  <si>
    <t>Soru 28</t>
  </si>
  <si>
    <t>Soru 29</t>
  </si>
  <si>
    <t>Soru 30</t>
  </si>
  <si>
    <t>Soru 31</t>
  </si>
  <si>
    <t>Soru 32</t>
  </si>
  <si>
    <t>Soru 33</t>
  </si>
  <si>
    <t>Soru 34</t>
  </si>
  <si>
    <t>Soru 35</t>
  </si>
  <si>
    <t>Soru 36</t>
  </si>
  <si>
    <t>Soru 37</t>
  </si>
  <si>
    <t>Soru 38</t>
  </si>
  <si>
    <t>Soru 39</t>
  </si>
  <si>
    <t>Soru 40</t>
  </si>
  <si>
    <t>Bütünleme | Sorular - Öğrenme Çıktısı Eşleştirmesi (Yüzde)</t>
  </si>
  <si>
    <t>Final | Sorular - Öğrenme Çıktısı Eşleştirmesi (Yüzde)</t>
  </si>
  <si>
    <t>Vize-2 | Sorular - Öğrenme Çıktısı Eşleştirmesi (Yüzde)</t>
  </si>
  <si>
    <t>Vize-1 | Sorular - Öğrenme Çıktısı Eşleştirmesi (Yüzde)</t>
  </si>
  <si>
    <t>Sorular-Öğrenme Çıktıları</t>
  </si>
  <si>
    <t>Vize 1 | Öğrenme Çıktısı Bazında Başarı Durumu</t>
  </si>
  <si>
    <t>Vize 2 | Öğrenme Çıktısı Bazında Başarı Durumu</t>
  </si>
  <si>
    <t>Final | Öğrenme Çıktısı Bazında Başarı Durumu</t>
  </si>
  <si>
    <t>Bütünleme | Öğrenme Çıktısı Bazında Başarı Durumu</t>
  </si>
  <si>
    <t>SORUDAN TAM PUAN ALANLARIN SAYISI</t>
  </si>
  <si>
    <t>SORUDAN TAM PUAN ALANLARIN YÜZDESİ</t>
  </si>
  <si>
    <t>SORUDAN SIFIR PUAN ALANLARIN SAYISI</t>
  </si>
  <si>
    <t>SORUDAN SIFIR PUAN ALANLARIN YÜZDESİ</t>
  </si>
  <si>
    <t>Öğrenme Çıktısı</t>
  </si>
  <si>
    <t>EN YÜKSEK PUAN</t>
  </si>
  <si>
    <t>Kişi</t>
  </si>
  <si>
    <t>Yüzde</t>
  </si>
  <si>
    <t xml:space="preserve">TOPLAM </t>
  </si>
  <si>
    <t>VİZE SINAVI NOT DAĞILIM ÇİZELGESİ</t>
  </si>
  <si>
    <t>VİZE SINAVI NOT DAĞILIMININ ÖĞRENCİ SAYISI BAZINDA GÖSTERİMİ</t>
  </si>
  <si>
    <t>VİZE SINAVI NOT DAĞILIMININ YÜZDELİK GÖSTERİMİ</t>
  </si>
  <si>
    <t>ÖĞRENME ÇIKTISI İSTATİSTİKLERİ</t>
  </si>
  <si>
    <t>ÖĞRENME ÇIKTILARININ SORU SAYISI BAZINDA GÖSTERİMİ</t>
  </si>
  <si>
    <t>ÖĞRENME ÇIKTILARI BAŞARISININ YÜZDELİK GÖSTERİMİ</t>
  </si>
  <si>
    <t>Puan Aralığı</t>
  </si>
  <si>
    <t>Soru Puanı</t>
  </si>
  <si>
    <t>ÖÇ Bazında Toplam Soru</t>
  </si>
  <si>
    <t>ÖÇ Ortalama Başarım</t>
  </si>
  <si>
    <t>Bilgi</t>
  </si>
  <si>
    <t>Ort. Başarı (%)</t>
  </si>
  <si>
    <t>Top. Soru Sayısı</t>
  </si>
  <si>
    <t>Aşağıdaki tablolarda bulunan sınavlar için; her bir sorunuzun, her bir öğrenme çıktısını karşılama düzeyini yüzdelik olarak yazmanız gerekmektedir. İlgili olmayan Soru-ÖÇ durumlarında hücre boş bırakılmalıdır.</t>
  </si>
  <si>
    <t>Vize</t>
  </si>
  <si>
    <t>Vize - 2</t>
  </si>
  <si>
    <t>Final</t>
  </si>
  <si>
    <t>Bütünleme</t>
  </si>
  <si>
    <t>VİZE-2 SINAVI NOT DAĞILIM ÇİZELGESİ</t>
  </si>
  <si>
    <t>VİZE-2 SINAVI NOT DAĞILIMININ ÖĞRENCİ SAYISI BAZINDA GÖSTERİMİ</t>
  </si>
  <si>
    <t>VİZE-2 SINAVI NOT DAĞILIMININ YÜZDELİK GÖSTERİMİ</t>
  </si>
  <si>
    <t>FİNAL SINAVI NOT DAĞILIM ÇİZELGESİ</t>
  </si>
  <si>
    <t>FİNAL SINAVI NOT DAĞILIMININ ÖĞRENCİ SAYISI BAZINDA GÖSTERİMİ</t>
  </si>
  <si>
    <t>FİNAL SINAVI NOT DAĞILIMININ YÜZDELİK GÖSTERİMİ</t>
  </si>
  <si>
    <t>BÜTÜNLEME SINAVI NOT DAĞILIMININ ÖĞRENCİ SAYISI BAZINDA GÖSTERİMİ</t>
  </si>
  <si>
    <t>BÜTÜNLEME SINAVI NOT DAĞILIMININ YÜZDELİK GÖSTERİMİ</t>
  </si>
  <si>
    <t>Dönem Sonu Sınav Analizi</t>
  </si>
  <si>
    <t>Sınav Ortalamaları</t>
  </si>
  <si>
    <t>Öğrenci No</t>
  </si>
  <si>
    <t>Adı Soyadı</t>
  </si>
  <si>
    <t>Vize Notu</t>
  </si>
  <si>
    <t>Vize - 2 Notu</t>
  </si>
  <si>
    <t>Final Notu</t>
  </si>
  <si>
    <t>Bütünleme 
Notu</t>
  </si>
  <si>
    <t>Ortalama</t>
  </si>
  <si>
    <t>Sınıf Ort.</t>
  </si>
  <si>
    <t>EN YÜKSEK ORTALAMA</t>
  </si>
  <si>
    <t>EN DÜŞÜK ORTALAMA</t>
  </si>
  <si>
    <t>GENEL ORTALAMA</t>
  </si>
  <si>
    <t>DÖNEM SONU NOT DAĞILIMININ ÖĞRENCİ SAYISI BAZINDA GÖSTERİMİ</t>
  </si>
  <si>
    <t>DÖNEM SONU NOT DAĞILIMININ YÜZDELİK GÖSTERİMİ</t>
  </si>
  <si>
    <t>DÖNEM SONU NOT DAĞILIM ÇİZELGESİ</t>
  </si>
  <si>
    <t>Çarşıbaşı Meslek Yüksekokulu</t>
  </si>
  <si>
    <t>2024-2025</t>
  </si>
  <si>
    <t>Bahar</t>
  </si>
  <si>
    <t>Dr. Öğr. Üyesi Lokman ŞILBIR</t>
  </si>
  <si>
    <t>Sınav Etki Oranını Girin* (%)</t>
  </si>
  <si>
    <t>*Bütünleme sınavı etki oranı final sınavı ile aynıdır. Final sınavına girilen değer otomatik olarak çekildiği için bütünleme sınav etki oranının girilmesine gerek yoktur.</t>
  </si>
  <si>
    <t>BÜTÜNLEME</t>
  </si>
  <si>
    <t>FİNAL</t>
  </si>
  <si>
    <t>VİZE 1</t>
  </si>
  <si>
    <t>VİZE 2</t>
  </si>
  <si>
    <r>
      <t xml:space="preserve">1) Bu Excel belgesi bir ders için sadece bir sınıfta kullanılmak üzere hazırlanmıştır. Bu Excel belgesini her bir ders için çoğaltmanız gerekmektedir. 
2) Öncelikle doldurulması gereken alanlar </t>
    </r>
    <r>
      <rPr>
        <b/>
        <sz val="10"/>
        <color rgb="FFC00000"/>
        <rFont val="Calibri"/>
        <family val="2"/>
        <charset val="162"/>
        <scheme val="minor"/>
      </rPr>
      <t>Kişisel bilgiler, Yazılı Tarihleri, Sınıf Listesi, Not Baremi</t>
    </r>
    <r>
      <rPr>
        <sz val="10"/>
        <color rgb="FFC00000"/>
        <rFont val="Calibri"/>
        <family val="2"/>
        <charset val="162"/>
        <scheme val="minor"/>
      </rPr>
      <t>, Öğrenme Çıktıları alanlarıdır. Bu alanlar doldurulduktan sonra gerekli bilgiler otomatik olarak gelecektir. 
3) Sınavlar bölümünde ise öğrencilerin sorulardan kaç puan aldıkları girilecektir. Her sınav sayfasının altında ise değerler yer almaktadır. Dönem sonu ortalaması ise en son kısımda yer almaktadır.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</si>
</sst>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4" x14ac:knownFonts="1">
    <font>
      <sz val="10"/>
      <name val="Arial Tur"/>
      <charset val="162"/>
    </font>
    <font>
      <sz val="8"/>
      <name val="Arial"/>
      <family val="2"/>
      <charset val="162"/>
    </font>
    <font>
      <sz val="8"/>
      <name val="Arial Tur"/>
      <charset val="162"/>
    </font>
    <font>
      <b/>
      <sz val="10"/>
      <name val="Arial Tur"/>
      <charset val="162"/>
    </font>
    <font>
      <b/>
      <i/>
      <sz val="8"/>
      <color indexed="63"/>
      <name val="Arial"/>
      <family val="2"/>
      <charset val="162"/>
    </font>
    <font>
      <b/>
      <sz val="8"/>
      <name val="Arial Tur"/>
      <charset val="162"/>
    </font>
    <font>
      <b/>
      <sz val="12"/>
      <name val="Arial Tur"/>
      <charset val="162"/>
    </font>
    <font>
      <u/>
      <sz val="10"/>
      <color indexed="12"/>
      <name val="Arial Tur"/>
      <charset val="162"/>
    </font>
    <font>
      <b/>
      <sz val="8"/>
      <name val="Arial"/>
      <family val="2"/>
      <charset val="162"/>
    </font>
    <font>
      <sz val="10"/>
      <name val="Arial Tur"/>
      <charset val="162"/>
    </font>
    <font>
      <b/>
      <i/>
      <sz val="14"/>
      <color indexed="10"/>
      <name val="Arial Tur"/>
      <charset val="162"/>
    </font>
    <font>
      <sz val="10"/>
      <color indexed="8"/>
      <name val="Arial Tur"/>
      <charset val="162"/>
    </font>
    <font>
      <sz val="16"/>
      <color theme="0"/>
      <name val="Arial Tur"/>
      <charset val="162"/>
    </font>
    <font>
      <sz val="10"/>
      <color theme="0"/>
      <name val="Arial Tur"/>
      <charset val="162"/>
    </font>
    <font>
      <sz val="10"/>
      <name val="Calibri"/>
      <family val="2"/>
      <charset val="162"/>
      <scheme val="minor"/>
    </font>
    <font>
      <sz val="10"/>
      <color indexed="9"/>
      <name val="Calibri"/>
      <family val="2"/>
      <charset val="162"/>
      <scheme val="minor"/>
    </font>
    <font>
      <sz val="10"/>
      <color indexed="8"/>
      <name val="Calibri"/>
      <family val="2"/>
      <charset val="162"/>
      <scheme val="minor"/>
    </font>
    <font>
      <sz val="10"/>
      <color rgb="FFC00000"/>
      <name val="Calibri"/>
      <family val="2"/>
      <charset val="162"/>
      <scheme val="minor"/>
    </font>
    <font>
      <b/>
      <u/>
      <sz val="12"/>
      <color rgb="FFC00000"/>
      <name val="Calibri"/>
      <family val="2"/>
      <charset val="162"/>
      <scheme val="minor"/>
    </font>
    <font>
      <b/>
      <sz val="10"/>
      <color rgb="FFC00000"/>
      <name val="Calibri"/>
      <family val="2"/>
      <charset val="162"/>
      <scheme val="minor"/>
    </font>
    <font>
      <b/>
      <sz val="10"/>
      <color rgb="FFC00000"/>
      <name val="Arial Tur"/>
      <charset val="162"/>
    </font>
    <font>
      <b/>
      <sz val="12"/>
      <color rgb="FFC00000"/>
      <name val="Calibri"/>
      <family val="2"/>
      <charset val="162"/>
      <scheme val="minor"/>
    </font>
    <font>
      <b/>
      <sz val="14"/>
      <color rgb="FFC00000"/>
      <name val="Calibri"/>
      <family val="2"/>
      <charset val="162"/>
      <scheme val="minor"/>
    </font>
    <font>
      <b/>
      <sz val="18"/>
      <color rgb="FFC00000"/>
      <name val="Calibri"/>
      <family val="2"/>
      <charset val="162"/>
      <scheme val="minor"/>
    </font>
    <font>
      <b/>
      <sz val="11"/>
      <color rgb="FFC00000"/>
      <name val="Calibri"/>
      <family val="2"/>
      <charset val="162"/>
      <scheme val="minor"/>
    </font>
    <font>
      <b/>
      <sz val="20"/>
      <color rgb="FFC00000"/>
      <name val="Calibri"/>
      <family val="2"/>
      <charset val="162"/>
      <scheme val="minor"/>
    </font>
    <font>
      <b/>
      <sz val="10"/>
      <name val="Calibri"/>
      <family val="2"/>
      <charset val="162"/>
      <scheme val="minor"/>
    </font>
    <font>
      <b/>
      <sz val="10"/>
      <color indexed="63"/>
      <name val="Calibri"/>
      <family val="2"/>
      <charset val="162"/>
      <scheme val="minor"/>
    </font>
    <font>
      <b/>
      <sz val="10"/>
      <color indexed="8"/>
      <name val="Calibri"/>
      <family val="2"/>
      <charset val="162"/>
      <scheme val="minor"/>
    </font>
    <font>
      <b/>
      <sz val="8"/>
      <color indexed="8"/>
      <name val="Calibri"/>
      <family val="2"/>
      <charset val="162"/>
      <scheme val="minor"/>
    </font>
    <font>
      <b/>
      <sz val="8"/>
      <name val="Calibri"/>
      <family val="2"/>
      <charset val="162"/>
      <scheme val="minor"/>
    </font>
    <font>
      <b/>
      <sz val="9"/>
      <name val="Calibri"/>
      <family val="2"/>
      <charset val="162"/>
      <scheme val="minor"/>
    </font>
    <font>
      <b/>
      <sz val="16"/>
      <color rgb="FFC00000"/>
      <name val="Calibri"/>
      <family val="2"/>
      <charset val="162"/>
      <scheme val="minor"/>
    </font>
    <font>
      <sz val="8"/>
      <color indexed="8"/>
      <name val="Calibri"/>
      <family val="2"/>
      <charset val="162"/>
      <scheme val="minor"/>
    </font>
    <font>
      <sz val="8"/>
      <color rgb="FF000000"/>
      <name val="Calibri"/>
      <family val="2"/>
      <charset val="162"/>
      <scheme val="minor"/>
    </font>
    <font>
      <b/>
      <i/>
      <sz val="8"/>
      <color indexed="8"/>
      <name val="Calibri"/>
      <family val="2"/>
      <charset val="162"/>
      <scheme val="minor"/>
    </font>
    <font>
      <b/>
      <sz val="8"/>
      <color rgb="FFC00000"/>
      <name val="Calibri"/>
      <family val="2"/>
      <charset val="162"/>
      <scheme val="minor"/>
    </font>
    <font>
      <sz val="9"/>
      <color rgb="FF000000"/>
      <name val="Calibri"/>
      <family val="2"/>
      <charset val="162"/>
      <scheme val="minor"/>
    </font>
    <font>
      <b/>
      <i/>
      <sz val="8"/>
      <color rgb="FFC00000"/>
      <name val="Calibri"/>
      <family val="2"/>
      <charset val="162"/>
      <scheme val="minor"/>
    </font>
    <font>
      <b/>
      <sz val="9"/>
      <color rgb="FFC00000"/>
      <name val="Calibri"/>
      <family val="2"/>
      <charset val="162"/>
      <scheme val="minor"/>
    </font>
    <font>
      <sz val="10"/>
      <color theme="1"/>
      <name val="Calibri"/>
      <family val="2"/>
      <scheme val="minor"/>
    </font>
    <font>
      <b/>
      <sz val="9"/>
      <color indexed="8"/>
      <name val="Calibri"/>
      <family val="2"/>
      <charset val="162"/>
      <scheme val="minor"/>
    </font>
    <font>
      <b/>
      <sz val="7"/>
      <color rgb="FFC00000"/>
      <name val="Calibri"/>
      <family val="2"/>
      <charset val="162"/>
      <scheme val="minor"/>
    </font>
    <font>
      <b/>
      <sz val="11"/>
      <color indexed="8"/>
      <name val="Calibri"/>
      <family val="2"/>
      <charset val="162"/>
      <scheme val="minor"/>
    </font>
  </fonts>
  <fills count="11">
    <fill>
      <patternFill patternType="none"/>
    </fill>
    <fill>
      <patternFill patternType="gray125"/>
    </fill>
    <fill>
      <patternFill patternType="solid">
        <fgColor indexed="9"/>
        <bgColor indexed="64"/>
      </patternFill>
    </fill>
    <fill>
      <patternFill patternType="solid">
        <fgColor indexed="65"/>
        <bgColor indexed="64"/>
      </patternFill>
    </fill>
    <fill>
      <patternFill patternType="solid">
        <fgColor rgb="FFFFFFFF"/>
        <bgColor rgb="FFFFFFCC"/>
      </patternFill>
    </fill>
    <fill>
      <patternFill patternType="solid">
        <fgColor theme="0"/>
        <bgColor indexed="64"/>
      </patternFill>
    </fill>
    <fill>
      <patternFill patternType="solid">
        <fgColor theme="0" tint="-4.9989318521683403E-2"/>
        <bgColor indexed="64"/>
      </patternFill>
    </fill>
    <fill>
      <patternFill patternType="solid">
        <fgColor theme="2"/>
        <bgColor indexed="64"/>
      </patternFill>
    </fill>
    <fill>
      <patternFill patternType="solid">
        <fgColor rgb="FFF5F5F5"/>
        <bgColor indexed="64"/>
      </patternFill>
    </fill>
    <fill>
      <patternFill patternType="solid">
        <fgColor rgb="FFF2F2F2"/>
        <bgColor indexed="64"/>
      </patternFill>
    </fill>
    <fill>
      <patternFill patternType="solid">
        <fgColor theme="0"/>
        <bgColor rgb="FFCCFFFF"/>
      </patternFill>
    </fill>
  </fills>
  <borders count="46">
    <border>
      <left/>
      <right/>
      <top/>
      <bottom/>
      <diagonal/>
    </border>
    <border>
      <left style="thin">
        <color indexed="8"/>
      </left>
      <right style="thin">
        <color indexed="8"/>
      </right>
      <top style="thin">
        <color indexed="8"/>
      </top>
      <bottom style="thin">
        <color indexed="8"/>
      </bottom>
      <diagonal/>
    </border>
    <border>
      <left style="thin">
        <color indexed="16"/>
      </left>
      <right style="thin">
        <color indexed="16"/>
      </right>
      <top style="thin">
        <color indexed="16"/>
      </top>
      <bottom style="thin">
        <color indexed="16"/>
      </bottom>
      <diagonal/>
    </border>
    <border>
      <left style="thin">
        <color indexed="8"/>
      </left>
      <right style="thin">
        <color indexed="8"/>
      </right>
      <top style="thin">
        <color indexed="8"/>
      </top>
      <bottom/>
      <diagonal/>
    </border>
    <border>
      <left style="thin">
        <color indexed="8"/>
      </left>
      <right/>
      <top style="thin">
        <color indexed="8"/>
      </top>
      <bottom style="thin">
        <color indexed="8"/>
      </bottom>
      <diagonal/>
    </border>
    <border>
      <left style="thin">
        <color indexed="8"/>
      </left>
      <right style="thin">
        <color indexed="8"/>
      </right>
      <top/>
      <bottom style="thin">
        <color indexed="8"/>
      </bottom>
      <diagonal/>
    </border>
    <border>
      <left style="thin">
        <color indexed="8"/>
      </left>
      <right style="thin">
        <color indexed="8"/>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8"/>
      </left>
      <right/>
      <top style="thin">
        <color indexed="8"/>
      </top>
      <bottom/>
      <diagonal/>
    </border>
    <border>
      <left style="thin">
        <color indexed="8"/>
      </left>
      <right/>
      <top/>
      <bottom style="thin">
        <color indexed="8"/>
      </bottom>
      <diagonal/>
    </border>
    <border>
      <left style="thin">
        <color indexed="8"/>
      </left>
      <right/>
      <top/>
      <bottom/>
      <diagonal/>
    </border>
    <border>
      <left/>
      <right style="thin">
        <color indexed="8"/>
      </right>
      <top style="thin">
        <color indexed="8"/>
      </top>
      <bottom style="thin">
        <color indexed="8"/>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style="thin">
        <color indexed="8"/>
      </top>
      <bottom/>
      <diagonal/>
    </border>
    <border>
      <left/>
      <right style="thin">
        <color indexed="8"/>
      </right>
      <top style="thin">
        <color indexed="8"/>
      </top>
      <bottom/>
      <diagonal/>
    </border>
    <border>
      <left/>
      <right/>
      <top/>
      <bottom style="thin">
        <color indexed="8"/>
      </bottom>
      <diagonal/>
    </border>
    <border>
      <left/>
      <right style="thin">
        <color indexed="8"/>
      </right>
      <top/>
      <bottom style="thin">
        <color indexed="8"/>
      </bottom>
      <diagonal/>
    </border>
    <border>
      <left/>
      <right/>
      <top style="thin">
        <color indexed="8"/>
      </top>
      <bottom style="thin">
        <color indexed="8"/>
      </bottom>
      <diagonal/>
    </border>
    <border>
      <left/>
      <right style="thin">
        <color indexed="8"/>
      </right>
      <top/>
      <bottom/>
      <diagonal/>
    </border>
    <border>
      <left/>
      <right style="thin">
        <color indexed="16"/>
      </right>
      <top style="thin">
        <color indexed="16"/>
      </top>
      <bottom/>
      <diagonal/>
    </border>
    <border>
      <left/>
      <right style="thin">
        <color indexed="8"/>
      </right>
      <top style="thin">
        <color indexed="64"/>
      </top>
      <bottom/>
      <diagonal/>
    </border>
    <border>
      <left style="thin">
        <color indexed="64"/>
      </left>
      <right/>
      <top/>
      <bottom/>
      <diagonal/>
    </border>
    <border>
      <left/>
      <right style="thin">
        <color indexed="64"/>
      </right>
      <top/>
      <bottom/>
      <diagonal/>
    </border>
    <border>
      <left/>
      <right/>
      <top style="thin">
        <color indexed="64"/>
      </top>
      <bottom style="thin">
        <color indexed="64"/>
      </bottom>
      <diagonal/>
    </border>
    <border>
      <left style="thin">
        <color indexed="64"/>
      </left>
      <right style="thin">
        <color indexed="64"/>
      </right>
      <top/>
      <bottom/>
      <diagonal/>
    </border>
    <border>
      <left style="thin">
        <color rgb="FF000000"/>
      </left>
      <right style="thin">
        <color rgb="FF000000"/>
      </right>
      <top style="thin">
        <color rgb="FF000000"/>
      </top>
      <bottom style="thin">
        <color rgb="FF000000"/>
      </bottom>
      <diagonal/>
    </border>
    <border>
      <left style="thin">
        <color indexed="16"/>
      </left>
      <right style="thin">
        <color indexed="64"/>
      </right>
      <top style="thin">
        <color indexed="64"/>
      </top>
      <bottom/>
      <diagonal/>
    </border>
    <border>
      <left style="thin">
        <color indexed="16"/>
      </left>
      <right style="thin">
        <color indexed="64"/>
      </right>
      <top/>
      <bottom/>
      <diagonal/>
    </border>
    <border>
      <left style="thin">
        <color indexed="16"/>
      </left>
      <right style="thin">
        <color indexed="64"/>
      </right>
      <top/>
      <bottom style="thin">
        <color indexed="16"/>
      </bottom>
      <diagonal/>
    </border>
    <border>
      <left style="thin">
        <color indexed="8"/>
      </left>
      <right style="thin">
        <color indexed="8"/>
      </right>
      <top/>
      <bottom style="thin">
        <color indexed="64"/>
      </bottom>
      <diagonal/>
    </border>
    <border>
      <left style="thin">
        <color indexed="16"/>
      </left>
      <right style="thin">
        <color indexed="16"/>
      </right>
      <top/>
      <bottom style="thin">
        <color indexed="64"/>
      </bottom>
      <diagonal/>
    </border>
    <border>
      <left style="thin">
        <color indexed="64"/>
      </left>
      <right style="thin">
        <color indexed="16"/>
      </right>
      <top/>
      <bottom style="thin">
        <color indexed="64"/>
      </bottom>
      <diagonal/>
    </border>
    <border>
      <left style="thin">
        <color indexed="64"/>
      </left>
      <right style="thin">
        <color indexed="16"/>
      </right>
      <top style="thin">
        <color indexed="64"/>
      </top>
      <bottom style="thin">
        <color indexed="64"/>
      </bottom>
      <diagonal/>
    </border>
    <border>
      <left style="thin">
        <color indexed="16"/>
      </left>
      <right style="thin">
        <color indexed="16"/>
      </right>
      <top style="thin">
        <color indexed="64"/>
      </top>
      <bottom style="thin">
        <color indexed="64"/>
      </bottom>
      <diagonal/>
    </border>
    <border>
      <left style="thin">
        <color indexed="16"/>
      </left>
      <right style="thin">
        <color indexed="64"/>
      </right>
      <top style="thin">
        <color indexed="64"/>
      </top>
      <bottom style="thin">
        <color indexed="64"/>
      </bottom>
      <diagonal/>
    </border>
    <border>
      <left style="thin">
        <color indexed="64"/>
      </left>
      <right style="thin">
        <color indexed="64"/>
      </right>
      <top style="thin">
        <color indexed="16"/>
      </top>
      <bottom style="thin">
        <color indexed="64"/>
      </bottom>
      <diagonal/>
    </border>
    <border>
      <left/>
      <right style="thin">
        <color indexed="64"/>
      </right>
      <top style="thin">
        <color indexed="16"/>
      </top>
      <bottom style="thin">
        <color indexed="64"/>
      </bottom>
      <diagonal/>
    </border>
    <border>
      <left style="thin">
        <color indexed="8"/>
      </left>
      <right style="thin">
        <color indexed="8"/>
      </right>
      <top style="thin">
        <color indexed="64"/>
      </top>
      <bottom/>
      <diagonal/>
    </border>
    <border>
      <left style="thin">
        <color indexed="8"/>
      </left>
      <right/>
      <top style="thin">
        <color indexed="64"/>
      </top>
      <bottom/>
      <diagonal/>
    </border>
  </borders>
  <cellStyleXfs count="3">
    <xf numFmtId="0" fontId="0" fillId="0" borderId="0"/>
    <xf numFmtId="0" fontId="7" fillId="0" borderId="0" applyNumberFormat="0" applyFill="0" applyBorder="0" applyAlignment="0" applyProtection="0">
      <alignment vertical="top"/>
      <protection locked="0"/>
    </xf>
    <xf numFmtId="9" fontId="9" fillId="0" borderId="0" applyFont="0" applyFill="0" applyBorder="0" applyAlignment="0" applyProtection="0"/>
  </cellStyleXfs>
  <cellXfs count="345">
    <xf numFmtId="0" fontId="0" fillId="0" borderId="0" xfId="0"/>
    <xf numFmtId="0" fontId="0" fillId="3" borderId="0" xfId="0" applyFill="1"/>
    <xf numFmtId="0" fontId="6" fillId="3" borderId="0" xfId="0" applyFont="1" applyFill="1" applyAlignment="1">
      <alignment horizontal="center" vertical="center" wrapText="1"/>
    </xf>
    <xf numFmtId="0" fontId="0" fillId="2" borderId="0" xfId="0" applyFill="1"/>
    <xf numFmtId="0" fontId="0" fillId="2" borderId="0" xfId="0" applyFill="1" applyAlignment="1">
      <alignment horizontal="center" vertical="center" wrapText="1" shrinkToFit="1"/>
    </xf>
    <xf numFmtId="0" fontId="0" fillId="3" borderId="0" xfId="0" applyFill="1" applyAlignment="1">
      <alignment vertical="center" wrapText="1"/>
    </xf>
    <xf numFmtId="0" fontId="10" fillId="2" borderId="0" xfId="1" applyFont="1" applyFill="1" applyBorder="1" applyAlignment="1" applyProtection="1">
      <alignment horizontal="center" vertical="center"/>
    </xf>
    <xf numFmtId="0" fontId="0" fillId="3" borderId="0" xfId="0" applyFill="1" applyAlignment="1">
      <alignment horizontal="center"/>
    </xf>
    <xf numFmtId="0" fontId="8" fillId="0" borderId="0" xfId="0" applyFont="1" applyAlignment="1">
      <alignment horizontal="center" vertical="center" wrapText="1"/>
    </xf>
    <xf numFmtId="0" fontId="8" fillId="0" borderId="0" xfId="0" applyFont="1" applyAlignment="1">
      <alignment horizontal="center" textRotation="90" wrapText="1"/>
    </xf>
    <xf numFmtId="0" fontId="1" fillId="0" borderId="0" xfId="0" applyFont="1" applyAlignment="1">
      <alignment horizontal="center" vertical="center" wrapText="1"/>
    </xf>
    <xf numFmtId="0" fontId="8" fillId="2" borderId="0" xfId="0" applyFont="1" applyFill="1" applyAlignment="1">
      <alignment horizontal="center" vertical="center" wrapText="1"/>
    </xf>
    <xf numFmtId="0" fontId="8" fillId="2" borderId="0" xfId="0" applyFont="1" applyFill="1" applyAlignment="1">
      <alignment horizontal="center" textRotation="90" wrapText="1"/>
    </xf>
    <xf numFmtId="0" fontId="1" fillId="2" borderId="0" xfId="0" applyFont="1" applyFill="1" applyAlignment="1">
      <alignment horizontal="center" vertical="center" wrapText="1"/>
    </xf>
    <xf numFmtId="0" fontId="8" fillId="2" borderId="0" xfId="0" applyFont="1" applyFill="1" applyAlignment="1">
      <alignment horizontal="center" wrapText="1"/>
    </xf>
    <xf numFmtId="0" fontId="1" fillId="2" borderId="0" xfId="0" applyFont="1" applyFill="1" applyAlignment="1">
      <alignment vertical="center" wrapText="1"/>
    </xf>
    <xf numFmtId="0" fontId="0" fillId="5" borderId="0" xfId="0" applyFill="1"/>
    <xf numFmtId="0" fontId="14" fillId="2" borderId="0" xfId="0" applyFont="1" applyFill="1"/>
    <xf numFmtId="0" fontId="15" fillId="2" borderId="0" xfId="0" applyFont="1" applyFill="1"/>
    <xf numFmtId="0" fontId="14" fillId="3" borderId="0" xfId="0" applyFont="1" applyFill="1"/>
    <xf numFmtId="0" fontId="16" fillId="2" borderId="0" xfId="0" applyFont="1" applyFill="1"/>
    <xf numFmtId="0" fontId="19" fillId="5" borderId="0" xfId="0" applyFont="1" applyFill="1" applyAlignment="1">
      <alignment vertical="center"/>
    </xf>
    <xf numFmtId="0" fontId="17" fillId="5" borderId="0" xfId="0" applyFont="1" applyFill="1" applyAlignment="1">
      <alignment vertical="top" wrapText="1"/>
    </xf>
    <xf numFmtId="0" fontId="17" fillId="5" borderId="0" xfId="0" applyFont="1" applyFill="1" applyAlignment="1">
      <alignment vertical="center" wrapText="1"/>
    </xf>
    <xf numFmtId="0" fontId="19" fillId="8" borderId="1" xfId="0" applyFont="1" applyFill="1" applyBorder="1" applyAlignment="1">
      <alignment horizontal="center" vertical="center" wrapText="1"/>
    </xf>
    <xf numFmtId="0" fontId="14" fillId="2" borderId="0" xfId="0" applyFont="1" applyFill="1" applyAlignment="1">
      <alignment horizontal="center" vertical="center" wrapText="1" shrinkToFit="1"/>
    </xf>
    <xf numFmtId="0" fontId="29" fillId="8" borderId="1" xfId="0" applyFont="1" applyFill="1" applyBorder="1" applyAlignment="1">
      <alignment horizontal="center" vertical="center" wrapText="1" shrinkToFit="1"/>
    </xf>
    <xf numFmtId="0" fontId="30" fillId="4" borderId="7" xfId="0" applyFont="1" applyFill="1" applyBorder="1" applyAlignment="1" applyProtection="1">
      <alignment horizontal="center" vertical="center" wrapText="1" shrinkToFit="1"/>
      <protection locked="0"/>
    </xf>
    <xf numFmtId="0" fontId="30" fillId="0" borderId="1" xfId="0" applyFont="1" applyBorder="1" applyAlignment="1" applyProtection="1">
      <alignment horizontal="center" vertical="center" wrapText="1" shrinkToFit="1"/>
      <protection locked="0"/>
    </xf>
    <xf numFmtId="0" fontId="26" fillId="8" borderId="1" xfId="0" applyFont="1" applyFill="1" applyBorder="1" applyAlignment="1">
      <alignment horizontal="center" vertical="center" wrapText="1" shrinkToFit="1"/>
    </xf>
    <xf numFmtId="0" fontId="14" fillId="2" borderId="0" xfId="0" applyFont="1" applyFill="1" applyAlignment="1">
      <alignment horizontal="center" vertical="center" textRotation="90" wrapText="1" shrinkToFit="1"/>
    </xf>
    <xf numFmtId="0" fontId="31" fillId="0" borderId="1" xfId="0" applyFont="1" applyBorder="1" applyAlignment="1" applyProtection="1">
      <alignment horizontal="center" vertical="center" wrapText="1" shrinkToFit="1"/>
      <protection locked="0"/>
    </xf>
    <xf numFmtId="0" fontId="29" fillId="8" borderId="39" xfId="0" applyFont="1" applyFill="1" applyBorder="1" applyAlignment="1">
      <alignment horizontal="center" vertical="center" wrapText="1" shrinkToFit="1"/>
    </xf>
    <xf numFmtId="0" fontId="29" fillId="8" borderId="40" xfId="0" applyFont="1" applyFill="1" applyBorder="1" applyAlignment="1">
      <alignment horizontal="center" vertical="center" wrapText="1" shrinkToFit="1"/>
    </xf>
    <xf numFmtId="0" fontId="29" fillId="8" borderId="41" xfId="0" applyFont="1" applyFill="1" applyBorder="1" applyAlignment="1">
      <alignment horizontal="center" vertical="center" wrapText="1" shrinkToFit="1"/>
    </xf>
    <xf numFmtId="0" fontId="29" fillId="8" borderId="26" xfId="0" applyFont="1" applyFill="1" applyBorder="1" applyAlignment="1">
      <alignment horizontal="center" vertical="center" wrapText="1" shrinkToFit="1"/>
    </xf>
    <xf numFmtId="0" fontId="29" fillId="8" borderId="2" xfId="0" applyFont="1" applyFill="1" applyBorder="1" applyAlignment="1">
      <alignment horizontal="center" vertical="center" wrapText="1" shrinkToFit="1"/>
    </xf>
    <xf numFmtId="0" fontId="30" fillId="0" borderId="36" xfId="0" applyFont="1" applyBorder="1" applyAlignment="1" applyProtection="1">
      <alignment horizontal="center" vertical="center" wrapText="1" shrinkToFit="1"/>
      <protection locked="0"/>
    </xf>
    <xf numFmtId="0" fontId="31" fillId="0" borderId="37" xfId="0" applyFont="1" applyBorder="1" applyAlignment="1" applyProtection="1">
      <alignment horizontal="center" vertical="center" wrapText="1" shrinkToFit="1"/>
      <protection locked="0"/>
    </xf>
    <xf numFmtId="0" fontId="31" fillId="0" borderId="41" xfId="0" applyFont="1" applyBorder="1" applyAlignment="1" applyProtection="1">
      <alignment horizontal="center" vertical="center" wrapText="1" shrinkToFit="1"/>
      <protection locked="0"/>
    </xf>
    <xf numFmtId="0" fontId="31" fillId="0" borderId="42" xfId="0" applyFont="1" applyBorder="1" applyAlignment="1" applyProtection="1">
      <alignment horizontal="center" vertical="center" wrapText="1" shrinkToFit="1"/>
      <protection locked="0"/>
    </xf>
    <xf numFmtId="0" fontId="26" fillId="8" borderId="43" xfId="0" applyFont="1" applyFill="1" applyBorder="1" applyAlignment="1">
      <alignment horizontal="center" vertical="center" wrapText="1" shrinkToFit="1"/>
    </xf>
    <xf numFmtId="0" fontId="14" fillId="0" borderId="0" xfId="0" applyFont="1"/>
    <xf numFmtId="2" fontId="29" fillId="2" borderId="1" xfId="0" applyNumberFormat="1" applyFont="1" applyFill="1" applyBorder="1" applyAlignment="1">
      <alignment horizontal="center" vertical="center" wrapText="1"/>
    </xf>
    <xf numFmtId="2" fontId="35" fillId="2" borderId="1" xfId="0" applyNumberFormat="1" applyFont="1" applyFill="1" applyBorder="1" applyAlignment="1">
      <alignment horizontal="center" vertical="center" wrapText="1"/>
    </xf>
    <xf numFmtId="0" fontId="19" fillId="8" borderId="7" xfId="0" applyFont="1" applyFill="1" applyBorder="1"/>
    <xf numFmtId="0" fontId="33" fillId="5" borderId="1" xfId="0" applyFont="1" applyFill="1" applyBorder="1" applyAlignment="1">
      <alignment horizontal="center" vertical="center" shrinkToFit="1"/>
    </xf>
    <xf numFmtId="0" fontId="29" fillId="5" borderId="1" xfId="0" applyFont="1" applyFill="1" applyBorder="1" applyAlignment="1">
      <alignment horizontal="center" vertical="center" shrinkToFit="1"/>
    </xf>
    <xf numFmtId="0" fontId="34" fillId="10" borderId="7" xfId="0" applyFont="1" applyFill="1" applyBorder="1" applyAlignment="1" applyProtection="1">
      <alignment horizontal="center" vertical="center" shrinkToFit="1"/>
      <protection locked="0"/>
    </xf>
    <xf numFmtId="0" fontId="33" fillId="5" borderId="1" xfId="0" applyFont="1" applyFill="1" applyBorder="1" applyAlignment="1" applyProtection="1">
      <alignment horizontal="center" vertical="center" shrinkToFit="1"/>
      <protection locked="0"/>
    </xf>
    <xf numFmtId="1" fontId="28" fillId="5" borderId="1" xfId="0" applyNumberFormat="1" applyFont="1" applyFill="1" applyBorder="1" applyAlignment="1">
      <alignment horizontal="center" vertical="center" wrapText="1"/>
    </xf>
    <xf numFmtId="0" fontId="36" fillId="7" borderId="1" xfId="0" applyFont="1" applyFill="1" applyBorder="1" applyAlignment="1">
      <alignment horizontal="center" vertical="center"/>
    </xf>
    <xf numFmtId="0" fontId="36" fillId="7" borderId="3" xfId="0" applyFont="1" applyFill="1" applyBorder="1" applyAlignment="1">
      <alignment horizontal="center" vertical="center" wrapText="1" shrinkToFit="1"/>
    </xf>
    <xf numFmtId="0" fontId="36" fillId="7" borderId="1" xfId="0" applyFont="1" applyFill="1" applyBorder="1" applyAlignment="1">
      <alignment horizontal="center" vertical="center" textRotation="90" wrapText="1" shrinkToFit="1"/>
    </xf>
    <xf numFmtId="0" fontId="36" fillId="7" borderId="1" xfId="0" applyFont="1" applyFill="1" applyBorder="1" applyAlignment="1">
      <alignment horizontal="center" vertical="center" textRotation="90"/>
    </xf>
    <xf numFmtId="0" fontId="36" fillId="7" borderId="1" xfId="0" applyFont="1" applyFill="1" applyBorder="1" applyAlignment="1">
      <alignment horizontal="center" vertical="center" wrapText="1" shrinkToFit="1"/>
    </xf>
    <xf numFmtId="0" fontId="19" fillId="8" borderId="7" xfId="0" applyFont="1" applyFill="1" applyBorder="1" applyAlignment="1">
      <alignment horizontal="center"/>
    </xf>
    <xf numFmtId="0" fontId="0" fillId="0" borderId="7" xfId="0" applyBorder="1"/>
    <xf numFmtId="0" fontId="0" fillId="0" borderId="7" xfId="2" applyNumberFormat="1" applyFont="1" applyBorder="1"/>
    <xf numFmtId="0" fontId="28" fillId="5" borderId="0" xfId="0" applyFont="1" applyFill="1" applyAlignment="1">
      <alignment horizontal="center" vertical="center" wrapText="1" shrinkToFit="1"/>
    </xf>
    <xf numFmtId="0" fontId="30" fillId="5" borderId="0" xfId="0" applyFont="1" applyFill="1" applyAlignment="1" applyProtection="1">
      <alignment horizontal="center" vertical="center" wrapText="1" shrinkToFit="1"/>
      <protection locked="0"/>
    </xf>
    <xf numFmtId="0" fontId="26" fillId="5" borderId="0" xfId="0" applyFont="1" applyFill="1" applyAlignment="1">
      <alignment horizontal="center" vertical="center" wrapText="1" shrinkToFit="1"/>
    </xf>
    <xf numFmtId="0" fontId="19" fillId="0" borderId="0" xfId="0" applyFont="1" applyAlignment="1">
      <alignment horizontal="center"/>
    </xf>
    <xf numFmtId="0" fontId="19" fillId="0" borderId="0" xfId="0" applyFont="1"/>
    <xf numFmtId="0" fontId="0" fillId="0" borderId="0" xfId="2" applyNumberFormat="1" applyFont="1" applyFill="1" applyBorder="1"/>
    <xf numFmtId="0" fontId="0" fillId="0" borderId="7" xfId="2" applyNumberFormat="1" applyFont="1" applyFill="1" applyBorder="1"/>
    <xf numFmtId="0" fontId="36" fillId="8" borderId="7" xfId="0" applyFont="1" applyFill="1" applyBorder="1" applyAlignment="1">
      <alignment horizontal="center" vertical="center" wrapText="1"/>
    </xf>
    <xf numFmtId="0" fontId="19" fillId="8" borderId="4" xfId="0" applyFont="1" applyFill="1" applyBorder="1" applyAlignment="1">
      <alignment horizontal="center" vertical="center" wrapText="1"/>
    </xf>
    <xf numFmtId="0" fontId="37" fillId="0" borderId="0" xfId="0" applyFont="1" applyAlignment="1" applyProtection="1">
      <alignment horizontal="center" vertical="center" shrinkToFit="1"/>
      <protection locked="0"/>
    </xf>
    <xf numFmtId="0" fontId="8" fillId="0" borderId="0" xfId="0" applyFont="1" applyAlignment="1">
      <alignment wrapText="1"/>
    </xf>
    <xf numFmtId="0" fontId="4" fillId="0" borderId="0" xfId="0" applyFont="1" applyAlignment="1">
      <alignment horizontal="center" vertical="center" wrapText="1"/>
    </xf>
    <xf numFmtId="2" fontId="8" fillId="0" borderId="0" xfId="0" applyNumberFormat="1" applyFont="1" applyAlignment="1">
      <alignment wrapText="1"/>
    </xf>
    <xf numFmtId="0" fontId="9" fillId="0" borderId="0" xfId="0" applyFont="1"/>
    <xf numFmtId="0" fontId="3" fillId="0" borderId="0" xfId="0" applyFont="1" applyAlignment="1">
      <alignment horizontal="center" vertical="center" shrinkToFit="1"/>
    </xf>
    <xf numFmtId="2" fontId="8" fillId="0" borderId="0" xfId="0" applyNumberFormat="1" applyFont="1" applyAlignment="1">
      <alignment horizontal="right" wrapText="1"/>
    </xf>
    <xf numFmtId="0" fontId="0" fillId="0" borderId="0" xfId="0" applyAlignment="1">
      <alignment wrapText="1"/>
    </xf>
    <xf numFmtId="0" fontId="2" fillId="0" borderId="0" xfId="0" applyFont="1"/>
    <xf numFmtId="0" fontId="5" fillId="0" borderId="0" xfId="0" applyFont="1" applyAlignment="1">
      <alignment horizontal="center" vertical="center" wrapText="1"/>
    </xf>
    <xf numFmtId="0" fontId="36" fillId="8" borderId="5" xfId="0" applyFont="1" applyFill="1" applyBorder="1" applyAlignment="1">
      <alignment horizontal="center" vertical="center" textRotation="90" wrapText="1"/>
    </xf>
    <xf numFmtId="0" fontId="36" fillId="8" borderId="1" xfId="0" applyFont="1" applyFill="1" applyBorder="1" applyAlignment="1">
      <alignment horizontal="center" vertical="center" textRotation="90" wrapText="1"/>
    </xf>
    <xf numFmtId="1" fontId="19" fillId="8" borderId="1" xfId="0" applyNumberFormat="1" applyFont="1" applyFill="1" applyBorder="1" applyAlignment="1">
      <alignment horizontal="center" vertical="center" wrapText="1"/>
    </xf>
    <xf numFmtId="1" fontId="38" fillId="8" borderId="1" xfId="0" applyNumberFormat="1" applyFont="1" applyFill="1" applyBorder="1" applyAlignment="1">
      <alignment horizontal="center" vertical="center" wrapText="1"/>
    </xf>
    <xf numFmtId="0" fontId="30" fillId="8" borderId="1" xfId="0" applyFont="1" applyFill="1" applyBorder="1" applyAlignment="1">
      <alignment horizontal="center" textRotation="90" wrapText="1"/>
    </xf>
    <xf numFmtId="1" fontId="26" fillId="8" borderId="1" xfId="0" applyNumberFormat="1" applyFont="1" applyFill="1" applyBorder="1" applyAlignment="1">
      <alignment horizontal="center" vertical="center" wrapText="1"/>
    </xf>
    <xf numFmtId="2" fontId="30" fillId="2" borderId="1" xfId="0" applyNumberFormat="1" applyFont="1" applyFill="1" applyBorder="1" applyAlignment="1">
      <alignment horizontal="center" textRotation="90" wrapText="1"/>
    </xf>
    <xf numFmtId="2" fontId="30" fillId="2" borderId="1" xfId="0" applyNumberFormat="1" applyFont="1" applyFill="1" applyBorder="1" applyAlignment="1">
      <alignment horizontal="center" vertical="center" wrapText="1"/>
    </xf>
    <xf numFmtId="1" fontId="30" fillId="2" borderId="1" xfId="0" applyNumberFormat="1" applyFont="1" applyFill="1" applyBorder="1" applyAlignment="1">
      <alignment horizontal="center" textRotation="90" wrapText="1"/>
    </xf>
    <xf numFmtId="2" fontId="30" fillId="2" borderId="3" xfId="0" applyNumberFormat="1" applyFont="1" applyFill="1" applyBorder="1" applyAlignment="1">
      <alignment horizontal="center" textRotation="90" wrapText="1"/>
    </xf>
    <xf numFmtId="2" fontId="30" fillId="2" borderId="5" xfId="0" applyNumberFormat="1" applyFont="1" applyFill="1" applyBorder="1" applyAlignment="1">
      <alignment horizontal="center" textRotation="90" wrapText="1"/>
    </xf>
    <xf numFmtId="1" fontId="30" fillId="2" borderId="5" xfId="0" applyNumberFormat="1" applyFont="1" applyFill="1" applyBorder="1" applyAlignment="1">
      <alignment horizontal="center" textRotation="90" wrapText="1"/>
    </xf>
    <xf numFmtId="2" fontId="30" fillId="8" borderId="3" xfId="0" applyNumberFormat="1" applyFont="1" applyFill="1" applyBorder="1" applyAlignment="1">
      <alignment horizontal="center" textRotation="90" wrapText="1"/>
    </xf>
    <xf numFmtId="2" fontId="30" fillId="8" borderId="6" xfId="0" applyNumberFormat="1" applyFont="1" applyFill="1" applyBorder="1" applyAlignment="1">
      <alignment horizontal="center" textRotation="90" wrapText="1"/>
    </xf>
    <xf numFmtId="0" fontId="39" fillId="0" borderId="0" xfId="0" applyFont="1" applyAlignment="1">
      <alignment horizontal="center" vertical="center" wrapText="1"/>
    </xf>
    <xf numFmtId="0" fontId="39" fillId="0" borderId="0" xfId="0" applyFont="1" applyAlignment="1">
      <alignment vertical="center" wrapText="1"/>
    </xf>
    <xf numFmtId="1" fontId="30" fillId="0" borderId="7" xfId="0" applyNumberFormat="1" applyFont="1" applyBorder="1" applyAlignment="1">
      <alignment horizontal="center" vertical="center" wrapText="1"/>
    </xf>
    <xf numFmtId="2" fontId="30" fillId="0" borderId="7" xfId="0" applyNumberFormat="1" applyFont="1" applyBorder="1" applyAlignment="1">
      <alignment horizontal="center" vertical="center" wrapText="1"/>
    </xf>
    <xf numFmtId="14" fontId="31" fillId="7" borderId="1" xfId="0" applyNumberFormat="1" applyFont="1" applyFill="1" applyBorder="1" applyAlignment="1">
      <alignment vertical="center" shrinkToFit="1"/>
    </xf>
    <xf numFmtId="2" fontId="36" fillId="8" borderId="7" xfId="0" applyNumberFormat="1" applyFont="1" applyFill="1" applyBorder="1" applyAlignment="1">
      <alignment horizontal="center" vertical="center" wrapText="1"/>
    </xf>
    <xf numFmtId="0" fontId="30" fillId="0" borderId="0" xfId="0" applyFont="1" applyAlignment="1">
      <alignment horizontal="right" vertical="center" wrapText="1"/>
    </xf>
    <xf numFmtId="0" fontId="30" fillId="0" borderId="0" xfId="0" applyFont="1" applyAlignment="1">
      <alignment horizontal="center" textRotation="90" wrapText="1"/>
    </xf>
    <xf numFmtId="2" fontId="30" fillId="0" borderId="0" xfId="0" applyNumberFormat="1" applyFont="1" applyAlignment="1">
      <alignment vertical="center" wrapText="1"/>
    </xf>
    <xf numFmtId="0" fontId="30" fillId="0" borderId="0" xfId="0" applyFont="1" applyAlignment="1">
      <alignment vertical="center" wrapText="1"/>
    </xf>
    <xf numFmtId="0" fontId="36" fillId="0" borderId="0" xfId="0" applyFont="1" applyAlignment="1">
      <alignment vertical="center" wrapText="1"/>
    </xf>
    <xf numFmtId="0" fontId="19" fillId="0" borderId="0" xfId="0" applyFont="1" applyAlignment="1">
      <alignment vertical="center"/>
    </xf>
    <xf numFmtId="1" fontId="36" fillId="0" borderId="7" xfId="0" applyNumberFormat="1" applyFont="1" applyBorder="1" applyAlignment="1">
      <alignment horizontal="center" vertical="center"/>
    </xf>
    <xf numFmtId="14" fontId="19" fillId="0" borderId="0" xfId="0" applyNumberFormat="1" applyFont="1" applyAlignment="1" applyProtection="1">
      <alignment vertical="center" wrapText="1"/>
      <protection locked="0"/>
    </xf>
    <xf numFmtId="0" fontId="19" fillId="0" borderId="0" xfId="0" applyFont="1" applyAlignment="1">
      <alignment vertical="center" shrinkToFit="1"/>
    </xf>
    <xf numFmtId="0" fontId="19" fillId="0" borderId="0" xfId="0" applyFont="1" applyAlignment="1">
      <alignment vertical="center" wrapText="1" shrinkToFit="1"/>
    </xf>
    <xf numFmtId="0" fontId="19" fillId="0" borderId="0" xfId="0" applyFont="1" applyAlignment="1">
      <alignment wrapText="1"/>
    </xf>
    <xf numFmtId="0" fontId="19" fillId="0" borderId="0" xfId="0" applyFont="1" applyAlignment="1">
      <alignment vertical="center" wrapText="1"/>
    </xf>
    <xf numFmtId="0" fontId="8" fillId="5" borderId="0" xfId="0" applyFont="1" applyFill="1" applyAlignment="1">
      <alignment horizontal="center" wrapText="1"/>
    </xf>
    <xf numFmtId="0" fontId="19" fillId="5" borderId="0" xfId="0" applyFont="1" applyFill="1" applyAlignment="1">
      <alignment wrapText="1"/>
    </xf>
    <xf numFmtId="14" fontId="19" fillId="5" borderId="0" xfId="0" applyNumberFormat="1" applyFont="1" applyFill="1" applyAlignment="1" applyProtection="1">
      <alignment vertical="center" wrapText="1"/>
      <protection locked="0"/>
    </xf>
    <xf numFmtId="0" fontId="19" fillId="5" borderId="0" xfId="0" applyFont="1" applyFill="1" applyAlignment="1">
      <alignment vertical="center" shrinkToFit="1"/>
    </xf>
    <xf numFmtId="0" fontId="19" fillId="5" borderId="0" xfId="0" applyFont="1" applyFill="1" applyAlignment="1">
      <alignment vertical="center" wrapText="1" shrinkToFit="1"/>
    </xf>
    <xf numFmtId="0" fontId="39" fillId="5" borderId="0" xfId="0" applyFont="1" applyFill="1" applyAlignment="1">
      <alignment vertical="center" wrapText="1"/>
    </xf>
    <xf numFmtId="0" fontId="37" fillId="5" borderId="0" xfId="0" applyFont="1" applyFill="1" applyAlignment="1" applyProtection="1">
      <alignment horizontal="center" vertical="center" shrinkToFit="1"/>
      <protection locked="0"/>
    </xf>
    <xf numFmtId="0" fontId="11" fillId="5" borderId="0" xfId="0" applyFont="1" applyFill="1"/>
    <xf numFmtId="0" fontId="40" fillId="0" borderId="32" xfId="0" applyFont="1" applyBorder="1" applyAlignment="1">
      <alignment wrapText="1"/>
    </xf>
    <xf numFmtId="1" fontId="30" fillId="5" borderId="7" xfId="0" applyNumberFormat="1" applyFont="1" applyFill="1" applyBorder="1" applyAlignment="1">
      <alignment horizontal="center" vertical="center" wrapText="1"/>
    </xf>
    <xf numFmtId="0" fontId="14" fillId="0" borderId="7" xfId="0" applyFont="1" applyBorder="1"/>
    <xf numFmtId="0" fontId="14" fillId="0" borderId="7" xfId="2" applyNumberFormat="1" applyFont="1" applyBorder="1"/>
    <xf numFmtId="0" fontId="22" fillId="8" borderId="31" xfId="0" applyFont="1" applyFill="1" applyBorder="1" applyAlignment="1">
      <alignment horizontal="center" vertical="center"/>
    </xf>
    <xf numFmtId="0" fontId="12" fillId="5" borderId="0" xfId="0" applyFont="1" applyFill="1"/>
    <xf numFmtId="0" fontId="13" fillId="5" borderId="0" xfId="0" applyFont="1" applyFill="1"/>
    <xf numFmtId="2" fontId="30" fillId="0" borderId="3" xfId="0" applyNumberFormat="1" applyFont="1" applyBorder="1" applyAlignment="1">
      <alignment horizontal="center" textRotation="90" wrapText="1"/>
    </xf>
    <xf numFmtId="0" fontId="16" fillId="2" borderId="0" xfId="0" applyFont="1" applyFill="1" applyAlignment="1">
      <alignment vertical="center"/>
    </xf>
    <xf numFmtId="0" fontId="16" fillId="0" borderId="1" xfId="0" applyFont="1" applyBorder="1" applyAlignment="1">
      <alignment horizontal="center" vertical="center" shrinkToFit="1"/>
    </xf>
    <xf numFmtId="1" fontId="16" fillId="0" borderId="1" xfId="0" applyNumberFormat="1" applyFont="1" applyBorder="1" applyAlignment="1">
      <alignment horizontal="center" vertical="center" shrinkToFit="1"/>
    </xf>
    <xf numFmtId="1" fontId="28" fillId="0" borderId="1" xfId="0" applyNumberFormat="1" applyFont="1" applyBorder="1" applyAlignment="1">
      <alignment horizontal="center" vertical="center" shrinkToFit="1"/>
    </xf>
    <xf numFmtId="1" fontId="24" fillId="7" borderId="4" xfId="0" applyNumberFormat="1" applyFont="1" applyFill="1" applyBorder="1" applyAlignment="1">
      <alignment horizontal="center" vertical="center" wrapText="1" shrinkToFit="1"/>
    </xf>
    <xf numFmtId="1" fontId="42" fillId="7" borderId="16" xfId="0" applyNumberFormat="1" applyFont="1" applyFill="1" applyBorder="1" applyAlignment="1">
      <alignment horizontal="center" vertical="center" wrapText="1" shrinkToFit="1"/>
    </xf>
    <xf numFmtId="2" fontId="36" fillId="7" borderId="16" xfId="0" applyNumberFormat="1" applyFont="1" applyFill="1" applyBorder="1" applyAlignment="1">
      <alignment horizontal="center" vertical="center"/>
    </xf>
    <xf numFmtId="0" fontId="24" fillId="7" borderId="7" xfId="0" applyFont="1" applyFill="1" applyBorder="1" applyAlignment="1">
      <alignment horizontal="center" vertical="center" wrapText="1" shrinkToFit="1"/>
    </xf>
    <xf numFmtId="2" fontId="24" fillId="7" borderId="4" xfId="0" applyNumberFormat="1" applyFont="1" applyFill="1" applyBorder="1" applyAlignment="1">
      <alignment horizontal="center" vertical="center"/>
    </xf>
    <xf numFmtId="2" fontId="24" fillId="7" borderId="7" xfId="0" applyNumberFormat="1" applyFont="1" applyFill="1" applyBorder="1" applyAlignment="1">
      <alignment horizontal="center" vertical="center"/>
    </xf>
    <xf numFmtId="0" fontId="16" fillId="0" borderId="0" xfId="0" applyFont="1" applyAlignment="1">
      <alignment vertical="center"/>
    </xf>
    <xf numFmtId="1" fontId="14" fillId="0" borderId="7" xfId="0" applyNumberFormat="1" applyFont="1" applyBorder="1"/>
    <xf numFmtId="1" fontId="36" fillId="7" borderId="1" xfId="0" applyNumberFormat="1" applyFont="1" applyFill="1" applyBorder="1" applyAlignment="1">
      <alignment horizontal="center" vertical="center"/>
    </xf>
    <xf numFmtId="1" fontId="34" fillId="10" borderId="7" xfId="0" applyNumberFormat="1" applyFont="1" applyFill="1" applyBorder="1" applyAlignment="1" applyProtection="1">
      <alignment horizontal="center" vertical="center" shrinkToFit="1"/>
      <protection locked="0"/>
    </xf>
    <xf numFmtId="1" fontId="33" fillId="5" borderId="1" xfId="0" applyNumberFormat="1" applyFont="1" applyFill="1" applyBorder="1" applyAlignment="1" applyProtection="1">
      <alignment horizontal="center" vertical="center" shrinkToFit="1"/>
      <protection locked="0"/>
    </xf>
    <xf numFmtId="0" fontId="8" fillId="0" borderId="0" xfId="0" applyFont="1" applyAlignment="1">
      <alignment horizontal="center" wrapText="1"/>
    </xf>
    <xf numFmtId="9" fontId="0" fillId="0" borderId="0" xfId="2" applyFont="1"/>
    <xf numFmtId="1" fontId="16" fillId="0" borderId="0" xfId="0" applyNumberFormat="1" applyFont="1" applyAlignment="1">
      <alignment vertical="center"/>
    </xf>
    <xf numFmtId="0" fontId="1" fillId="0" borderId="0" xfId="0" applyFont="1" applyAlignment="1">
      <alignment vertical="center" wrapText="1"/>
    </xf>
    <xf numFmtId="0" fontId="36" fillId="0" borderId="0" xfId="0" applyFont="1" applyAlignment="1">
      <alignment vertical="center"/>
    </xf>
    <xf numFmtId="14" fontId="30" fillId="5" borderId="0" xfId="0" applyNumberFormat="1" applyFont="1" applyFill="1"/>
    <xf numFmtId="0" fontId="30" fillId="5" borderId="0" xfId="0" applyFont="1" applyFill="1"/>
    <xf numFmtId="0" fontId="33" fillId="5" borderId="3" xfId="0" applyFont="1" applyFill="1" applyBorder="1" applyAlignment="1">
      <alignment horizontal="center" vertical="center" shrinkToFit="1"/>
    </xf>
    <xf numFmtId="1" fontId="19" fillId="8" borderId="5" xfId="0" applyNumberFormat="1" applyFont="1" applyFill="1" applyBorder="1" applyAlignment="1">
      <alignment horizontal="center" vertical="center" wrapText="1"/>
    </xf>
    <xf numFmtId="0" fontId="25" fillId="6" borderId="17" xfId="0" applyFont="1" applyFill="1" applyBorder="1" applyAlignment="1">
      <alignment horizontal="center" vertical="center" wrapText="1"/>
    </xf>
    <xf numFmtId="0" fontId="25" fillId="6" borderId="18" xfId="0" applyFont="1" applyFill="1" applyBorder="1" applyAlignment="1">
      <alignment horizontal="center" vertical="center" wrapText="1"/>
    </xf>
    <xf numFmtId="0" fontId="25" fillId="6" borderId="19" xfId="0" applyFont="1" applyFill="1" applyBorder="1" applyAlignment="1">
      <alignment horizontal="center" vertical="center" wrapText="1"/>
    </xf>
    <xf numFmtId="0" fontId="25" fillId="6" borderId="28" xfId="0" applyFont="1" applyFill="1" applyBorder="1" applyAlignment="1">
      <alignment horizontal="center" vertical="center" wrapText="1"/>
    </xf>
    <xf numFmtId="0" fontId="25" fillId="6" borderId="0" xfId="0" applyFont="1" applyFill="1" applyAlignment="1">
      <alignment horizontal="center" vertical="center" wrapText="1"/>
    </xf>
    <xf numFmtId="0" fontId="25" fillId="6" borderId="29" xfId="0" applyFont="1" applyFill="1" applyBorder="1" applyAlignment="1">
      <alignment horizontal="center" vertical="center" wrapText="1"/>
    </xf>
    <xf numFmtId="0" fontId="18" fillId="5" borderId="0" xfId="1" applyFont="1" applyFill="1" applyBorder="1" applyAlignment="1" applyProtection="1">
      <alignment horizontal="center" vertical="center" wrapText="1"/>
    </xf>
    <xf numFmtId="0" fontId="17" fillId="5" borderId="7" xfId="0" applyFont="1" applyFill="1" applyBorder="1" applyAlignment="1">
      <alignment horizontal="center" vertical="center" wrapText="1"/>
    </xf>
    <xf numFmtId="0" fontId="22" fillId="6" borderId="7" xfId="1" applyFont="1" applyFill="1" applyBorder="1" applyAlignment="1" applyProtection="1">
      <alignment horizontal="center" vertical="center" wrapText="1"/>
    </xf>
    <xf numFmtId="0" fontId="19" fillId="8" borderId="1" xfId="0" applyFont="1" applyFill="1" applyBorder="1" applyAlignment="1">
      <alignment horizontal="center" vertical="center" wrapText="1"/>
    </xf>
    <xf numFmtId="0" fontId="23" fillId="7" borderId="13" xfId="0" applyFont="1" applyFill="1" applyBorder="1" applyAlignment="1">
      <alignment horizontal="center" vertical="center" wrapText="1"/>
    </xf>
    <xf numFmtId="0" fontId="17" fillId="7" borderId="20" xfId="0" applyFont="1" applyFill="1" applyBorder="1" applyAlignment="1">
      <alignment horizontal="center" vertical="center" wrapText="1"/>
    </xf>
    <xf numFmtId="0" fontId="17" fillId="7" borderId="21" xfId="0" applyFont="1" applyFill="1" applyBorder="1" applyAlignment="1">
      <alignment horizontal="center" vertical="center" wrapText="1"/>
    </xf>
    <xf numFmtId="0" fontId="17" fillId="7" borderId="15" xfId="0" applyFont="1" applyFill="1" applyBorder="1" applyAlignment="1">
      <alignment horizontal="center" vertical="center" wrapText="1"/>
    </xf>
    <xf numFmtId="0" fontId="17" fillId="7" borderId="0" xfId="0" applyFont="1" applyFill="1" applyAlignment="1">
      <alignment horizontal="center" vertical="center" wrapText="1"/>
    </xf>
    <xf numFmtId="0" fontId="17" fillId="7" borderId="25" xfId="0" applyFont="1" applyFill="1" applyBorder="1" applyAlignment="1">
      <alignment horizontal="center" vertical="center" wrapText="1"/>
    </xf>
    <xf numFmtId="0" fontId="17" fillId="7" borderId="14" xfId="0" applyFont="1" applyFill="1" applyBorder="1" applyAlignment="1">
      <alignment horizontal="center" vertical="center" wrapText="1"/>
    </xf>
    <xf numFmtId="0" fontId="17" fillId="7" borderId="22" xfId="0" applyFont="1" applyFill="1" applyBorder="1" applyAlignment="1">
      <alignment horizontal="center" vertical="center" wrapText="1"/>
    </xf>
    <xf numFmtId="0" fontId="17" fillId="7" borderId="23" xfId="0" applyFont="1" applyFill="1" applyBorder="1" applyAlignment="1">
      <alignment horizontal="center" vertical="center" wrapText="1"/>
    </xf>
    <xf numFmtId="0" fontId="26" fillId="5" borderId="1" xfId="0" applyFont="1" applyFill="1" applyBorder="1" applyAlignment="1" applyProtection="1">
      <alignment horizontal="center" vertical="center" wrapText="1"/>
      <protection locked="0"/>
    </xf>
    <xf numFmtId="0" fontId="24" fillId="7" borderId="7" xfId="0" applyFont="1" applyFill="1" applyBorder="1" applyAlignment="1">
      <alignment horizontal="center" vertical="center" wrapText="1"/>
    </xf>
    <xf numFmtId="0" fontId="19" fillId="8" borderId="3" xfId="0" applyFont="1" applyFill="1" applyBorder="1" applyAlignment="1">
      <alignment horizontal="center" vertical="center" wrapText="1"/>
    </xf>
    <xf numFmtId="0" fontId="26" fillId="5" borderId="3" xfId="0" applyFont="1" applyFill="1" applyBorder="1" applyAlignment="1" applyProtection="1">
      <alignment horizontal="center" vertical="center" wrapText="1"/>
      <protection locked="0"/>
    </xf>
    <xf numFmtId="14" fontId="19" fillId="5" borderId="17" xfId="0" applyNumberFormat="1" applyFont="1" applyFill="1" applyBorder="1" applyAlignment="1">
      <alignment horizontal="center" vertical="center" wrapText="1"/>
    </xf>
    <xf numFmtId="14" fontId="19" fillId="5" borderId="18" xfId="0" applyNumberFormat="1" applyFont="1" applyFill="1" applyBorder="1" applyAlignment="1">
      <alignment horizontal="center" vertical="center" wrapText="1"/>
    </xf>
    <xf numFmtId="14" fontId="19" fillId="5" borderId="19" xfId="0" applyNumberFormat="1" applyFont="1" applyFill="1" applyBorder="1" applyAlignment="1">
      <alignment horizontal="center" vertical="center" wrapText="1"/>
    </xf>
    <xf numFmtId="14" fontId="19" fillId="5" borderId="10" xfId="0" applyNumberFormat="1" applyFont="1" applyFill="1" applyBorder="1" applyAlignment="1">
      <alignment horizontal="center" vertical="center" wrapText="1"/>
    </xf>
    <xf numFmtId="14" fontId="19" fillId="5" borderId="12" xfId="0" applyNumberFormat="1" applyFont="1" applyFill="1" applyBorder="1" applyAlignment="1">
      <alignment horizontal="center" vertical="center" wrapText="1"/>
    </xf>
    <xf numFmtId="14" fontId="19" fillId="5" borderId="11" xfId="0" applyNumberFormat="1" applyFont="1" applyFill="1" applyBorder="1" applyAlignment="1">
      <alignment horizontal="center" vertical="center" wrapText="1"/>
    </xf>
    <xf numFmtId="0" fontId="24" fillId="7" borderId="17" xfId="0" applyFont="1" applyFill="1" applyBorder="1" applyAlignment="1">
      <alignment horizontal="center" vertical="center" wrapText="1"/>
    </xf>
    <xf numFmtId="0" fontId="24" fillId="7" borderId="18" xfId="0" applyFont="1" applyFill="1" applyBorder="1" applyAlignment="1">
      <alignment horizontal="center" vertical="center" wrapText="1"/>
    </xf>
    <xf numFmtId="0" fontId="24" fillId="7" borderId="19" xfId="0" applyFont="1" applyFill="1" applyBorder="1" applyAlignment="1">
      <alignment horizontal="center" vertical="center" wrapText="1"/>
    </xf>
    <xf numFmtId="0" fontId="24" fillId="7" borderId="10" xfId="0" applyFont="1" applyFill="1" applyBorder="1" applyAlignment="1">
      <alignment horizontal="center" vertical="center" wrapText="1"/>
    </xf>
    <xf numFmtId="0" fontId="24" fillId="7" borderId="12" xfId="0" applyFont="1" applyFill="1" applyBorder="1" applyAlignment="1">
      <alignment horizontal="center" vertical="center" wrapText="1"/>
    </xf>
    <xf numFmtId="0" fontId="24" fillId="7" borderId="11" xfId="0" applyFont="1" applyFill="1" applyBorder="1" applyAlignment="1">
      <alignment horizontal="center" vertical="center" wrapText="1"/>
    </xf>
    <xf numFmtId="0" fontId="26" fillId="5" borderId="8" xfId="0" applyFont="1" applyFill="1" applyBorder="1" applyAlignment="1">
      <alignment horizontal="center" vertical="center"/>
    </xf>
    <xf numFmtId="0" fontId="26" fillId="5" borderId="30" xfId="0" applyFont="1" applyFill="1" applyBorder="1" applyAlignment="1">
      <alignment horizontal="center" vertical="center"/>
    </xf>
    <xf numFmtId="0" fontId="26" fillId="5" borderId="9" xfId="0" applyFont="1" applyFill="1" applyBorder="1" applyAlignment="1">
      <alignment horizontal="center" vertical="center"/>
    </xf>
    <xf numFmtId="0" fontId="0" fillId="5" borderId="12" xfId="0" applyFill="1" applyBorder="1" applyAlignment="1">
      <alignment horizontal="center"/>
    </xf>
    <xf numFmtId="0" fontId="21" fillId="7" borderId="8" xfId="0" applyFont="1" applyFill="1" applyBorder="1" applyAlignment="1">
      <alignment horizontal="center"/>
    </xf>
    <xf numFmtId="0" fontId="21" fillId="7" borderId="30" xfId="0" applyFont="1" applyFill="1" applyBorder="1" applyAlignment="1">
      <alignment horizontal="center"/>
    </xf>
    <xf numFmtId="0" fontId="21" fillId="7" borderId="9" xfId="0" applyFont="1" applyFill="1" applyBorder="1" applyAlignment="1">
      <alignment horizontal="center"/>
    </xf>
    <xf numFmtId="0" fontId="21" fillId="7" borderId="8" xfId="0" applyFont="1" applyFill="1" applyBorder="1" applyAlignment="1">
      <alignment horizontal="center" vertical="center"/>
    </xf>
    <xf numFmtId="0" fontId="21" fillId="7" borderId="30" xfId="0" applyFont="1" applyFill="1" applyBorder="1" applyAlignment="1">
      <alignment horizontal="center" vertical="center"/>
    </xf>
    <xf numFmtId="0" fontId="21" fillId="7" borderId="9" xfId="0" applyFont="1" applyFill="1" applyBorder="1" applyAlignment="1">
      <alignment horizontal="center" vertical="center"/>
    </xf>
    <xf numFmtId="0" fontId="19" fillId="8" borderId="8" xfId="0" applyFont="1" applyFill="1" applyBorder="1" applyAlignment="1">
      <alignment horizontal="left" vertical="center"/>
    </xf>
    <xf numFmtId="0" fontId="19" fillId="8" borderId="30" xfId="0" applyFont="1" applyFill="1" applyBorder="1" applyAlignment="1">
      <alignment horizontal="left" vertical="center"/>
    </xf>
    <xf numFmtId="0" fontId="19" fillId="8" borderId="9" xfId="0" applyFont="1" applyFill="1" applyBorder="1" applyAlignment="1">
      <alignment horizontal="left" vertical="center"/>
    </xf>
    <xf numFmtId="14" fontId="26" fillId="5" borderId="8" xfId="0" applyNumberFormat="1" applyFont="1" applyFill="1" applyBorder="1" applyAlignment="1">
      <alignment horizontal="center" vertical="center"/>
    </xf>
    <xf numFmtId="14" fontId="26" fillId="5" borderId="30" xfId="0" applyNumberFormat="1" applyFont="1" applyFill="1" applyBorder="1" applyAlignment="1">
      <alignment horizontal="center" vertical="center"/>
    </xf>
    <xf numFmtId="14" fontId="26" fillId="5" borderId="9" xfId="0" applyNumberFormat="1" applyFont="1" applyFill="1" applyBorder="1" applyAlignment="1">
      <alignment horizontal="center" vertical="center"/>
    </xf>
    <xf numFmtId="0" fontId="21" fillId="7" borderId="1" xfId="0" applyFont="1" applyFill="1" applyBorder="1" applyAlignment="1">
      <alignment horizontal="center" vertical="center" wrapText="1"/>
    </xf>
    <xf numFmtId="0" fontId="24" fillId="7" borderId="28" xfId="1" applyFont="1" applyFill="1" applyBorder="1" applyAlignment="1" applyProtection="1">
      <alignment horizontal="center" vertical="center" wrapText="1"/>
    </xf>
    <xf numFmtId="0" fontId="24" fillId="7" borderId="29" xfId="1" applyFont="1" applyFill="1" applyBorder="1" applyAlignment="1" applyProtection="1">
      <alignment horizontal="center" vertical="center" wrapText="1"/>
    </xf>
    <xf numFmtId="0" fontId="24" fillId="7" borderId="10" xfId="1" applyFont="1" applyFill="1" applyBorder="1" applyAlignment="1" applyProtection="1">
      <alignment horizontal="center" vertical="center" wrapText="1"/>
    </xf>
    <xf numFmtId="0" fontId="24" fillId="7" borderId="11" xfId="1" applyFont="1" applyFill="1" applyBorder="1" applyAlignment="1" applyProtection="1">
      <alignment horizontal="center" vertical="center" wrapText="1"/>
    </xf>
    <xf numFmtId="0" fontId="28" fillId="8" borderId="1" xfId="0" applyFont="1" applyFill="1" applyBorder="1" applyAlignment="1">
      <alignment horizontal="center" vertical="center" wrapText="1" shrinkToFit="1"/>
    </xf>
    <xf numFmtId="0" fontId="32" fillId="8" borderId="17" xfId="0" applyFont="1" applyFill="1" applyBorder="1" applyAlignment="1">
      <alignment horizontal="center" vertical="center" wrapText="1" shrinkToFit="1"/>
    </xf>
    <xf numFmtId="0" fontId="32" fillId="8" borderId="18" xfId="0" applyFont="1" applyFill="1" applyBorder="1" applyAlignment="1">
      <alignment horizontal="center" vertical="center" wrapText="1" shrinkToFit="1"/>
    </xf>
    <xf numFmtId="0" fontId="32" fillId="8" borderId="27" xfId="0" applyFont="1" applyFill="1" applyBorder="1" applyAlignment="1">
      <alignment horizontal="center" vertical="center" wrapText="1" shrinkToFit="1"/>
    </xf>
    <xf numFmtId="0" fontId="32" fillId="8" borderId="28" xfId="0" applyFont="1" applyFill="1" applyBorder="1" applyAlignment="1">
      <alignment horizontal="center" vertical="center" wrapText="1" shrinkToFit="1"/>
    </xf>
    <xf numFmtId="0" fontId="32" fillId="8" borderId="0" xfId="0" applyFont="1" applyFill="1" applyAlignment="1">
      <alignment horizontal="center" vertical="center" wrapText="1" shrinkToFit="1"/>
    </xf>
    <xf numFmtId="0" fontId="32" fillId="8" borderId="25" xfId="0" applyFont="1" applyFill="1" applyBorder="1" applyAlignment="1">
      <alignment horizontal="center" vertical="center" wrapText="1" shrinkToFit="1"/>
    </xf>
    <xf numFmtId="0" fontId="27" fillId="8" borderId="3" xfId="0" applyFont="1" applyFill="1" applyBorder="1" applyAlignment="1">
      <alignment horizontal="center" vertical="center" wrapText="1" shrinkToFit="1"/>
    </xf>
    <xf numFmtId="0" fontId="27" fillId="8" borderId="6" xfId="0" applyFont="1" applyFill="1" applyBorder="1" applyAlignment="1">
      <alignment horizontal="center" vertical="center" wrapText="1" shrinkToFit="1"/>
    </xf>
    <xf numFmtId="0" fontId="27" fillId="8" borderId="5" xfId="0" applyFont="1" applyFill="1" applyBorder="1" applyAlignment="1">
      <alignment horizontal="center" vertical="center" wrapText="1" shrinkToFit="1"/>
    </xf>
    <xf numFmtId="0" fontId="26" fillId="0" borderId="7" xfId="0" applyFont="1" applyBorder="1" applyAlignment="1">
      <alignment horizontal="center" vertical="center" wrapText="1" shrinkToFit="1"/>
    </xf>
    <xf numFmtId="0" fontId="21" fillId="8" borderId="13" xfId="0" applyFont="1" applyFill="1" applyBorder="1" applyAlignment="1">
      <alignment horizontal="center" vertical="center" wrapText="1" shrinkToFit="1"/>
    </xf>
    <xf numFmtId="0" fontId="21" fillId="8" borderId="20" xfId="0" applyFont="1" applyFill="1" applyBorder="1" applyAlignment="1">
      <alignment horizontal="center" vertical="center" wrapText="1" shrinkToFit="1"/>
    </xf>
    <xf numFmtId="0" fontId="21" fillId="8" borderId="21" xfId="0" applyFont="1" applyFill="1" applyBorder="1" applyAlignment="1">
      <alignment horizontal="center" vertical="center" wrapText="1" shrinkToFit="1"/>
    </xf>
    <xf numFmtId="0" fontId="21" fillId="8" borderId="14" xfId="0" applyFont="1" applyFill="1" applyBorder="1" applyAlignment="1">
      <alignment horizontal="center" vertical="center" wrapText="1" shrinkToFit="1"/>
    </xf>
    <xf numFmtId="0" fontId="21" fillId="8" borderId="22" xfId="0" applyFont="1" applyFill="1" applyBorder="1" applyAlignment="1">
      <alignment horizontal="center" vertical="center" wrapText="1" shrinkToFit="1"/>
    </xf>
    <xf numFmtId="0" fontId="21" fillId="8" borderId="23" xfId="0" applyFont="1" applyFill="1" applyBorder="1" applyAlignment="1">
      <alignment horizontal="center" vertical="center" wrapText="1" shrinkToFit="1"/>
    </xf>
    <xf numFmtId="0" fontId="19" fillId="7" borderId="7" xfId="1" applyFont="1" applyFill="1" applyBorder="1" applyAlignment="1" applyProtection="1">
      <alignment horizontal="center" vertical="center" wrapText="1"/>
    </xf>
    <xf numFmtId="0" fontId="20" fillId="7" borderId="17" xfId="1" applyFont="1" applyFill="1" applyBorder="1" applyAlignment="1" applyProtection="1">
      <alignment horizontal="center" vertical="center" wrapText="1"/>
    </xf>
    <xf numFmtId="0" fontId="20" fillId="7" borderId="19" xfId="1" applyFont="1" applyFill="1" applyBorder="1" applyAlignment="1" applyProtection="1">
      <alignment horizontal="center" vertical="center" wrapText="1"/>
    </xf>
    <xf numFmtId="0" fontId="20" fillId="7" borderId="10" xfId="1" applyFont="1" applyFill="1" applyBorder="1" applyAlignment="1" applyProtection="1">
      <alignment horizontal="center" vertical="center" wrapText="1"/>
    </xf>
    <xf numFmtId="0" fontId="20" fillId="7" borderId="11" xfId="1" applyFont="1" applyFill="1" applyBorder="1" applyAlignment="1" applyProtection="1">
      <alignment horizontal="center" vertical="center" wrapText="1"/>
    </xf>
    <xf numFmtId="0" fontId="28" fillId="8" borderId="38" xfId="0" applyFont="1" applyFill="1" applyBorder="1" applyAlignment="1">
      <alignment horizontal="center" vertical="center" wrapText="1" shrinkToFit="1"/>
    </xf>
    <xf numFmtId="0" fontId="28" fillId="8" borderId="37" xfId="0" applyFont="1" applyFill="1" applyBorder="1" applyAlignment="1">
      <alignment horizontal="center" vertical="center" wrapText="1" shrinkToFit="1"/>
    </xf>
    <xf numFmtId="0" fontId="27" fillId="8" borderId="33" xfId="0" applyFont="1" applyFill="1" applyBorder="1" applyAlignment="1">
      <alignment horizontal="center" vertical="center" wrapText="1" shrinkToFit="1"/>
    </xf>
    <xf numFmtId="0" fontId="27" fillId="8" borderId="34" xfId="0" applyFont="1" applyFill="1" applyBorder="1" applyAlignment="1">
      <alignment horizontal="center" vertical="center" wrapText="1" shrinkToFit="1"/>
    </xf>
    <xf numFmtId="0" fontId="27" fillId="8" borderId="35" xfId="0" applyFont="1" applyFill="1" applyBorder="1" applyAlignment="1">
      <alignment horizontal="center" vertical="center" wrapText="1" shrinkToFit="1"/>
    </xf>
    <xf numFmtId="0" fontId="28" fillId="8" borderId="39" xfId="0" applyFont="1" applyFill="1" applyBorder="1" applyAlignment="1">
      <alignment horizontal="center" vertical="center" wrapText="1" shrinkToFit="1"/>
    </xf>
    <xf numFmtId="0" fontId="28" fillId="8" borderId="40" xfId="0" applyFont="1" applyFill="1" applyBorder="1" applyAlignment="1">
      <alignment horizontal="center" vertical="center" wrapText="1" shrinkToFit="1"/>
    </xf>
    <xf numFmtId="0" fontId="28" fillId="8" borderId="41" xfId="0" applyFont="1" applyFill="1" applyBorder="1" applyAlignment="1">
      <alignment horizontal="center" vertical="center" wrapText="1" shrinkToFit="1"/>
    </xf>
    <xf numFmtId="0" fontId="21" fillId="9" borderId="7" xfId="0" applyFont="1" applyFill="1" applyBorder="1" applyAlignment="1">
      <alignment horizontal="center"/>
    </xf>
    <xf numFmtId="0" fontId="19" fillId="8" borderId="8" xfId="0" applyFont="1" applyFill="1" applyBorder="1" applyAlignment="1">
      <alignment horizontal="center"/>
    </xf>
    <xf numFmtId="0" fontId="19" fillId="8" borderId="9" xfId="0" applyFont="1" applyFill="1" applyBorder="1" applyAlignment="1">
      <alignment horizontal="center"/>
    </xf>
    <xf numFmtId="0" fontId="26" fillId="0" borderId="7" xfId="0" applyFont="1" applyBorder="1" applyAlignment="1">
      <alignment horizontal="left"/>
    </xf>
    <xf numFmtId="0" fontId="26" fillId="0" borderId="8" xfId="0" applyFont="1" applyBorder="1" applyAlignment="1">
      <alignment horizontal="left"/>
    </xf>
    <xf numFmtId="0" fontId="26" fillId="0" borderId="30" xfId="0" applyFont="1" applyBorder="1" applyAlignment="1">
      <alignment horizontal="left"/>
    </xf>
    <xf numFmtId="0" fontId="26" fillId="0" borderId="9" xfId="0" applyFont="1" applyBorder="1" applyAlignment="1">
      <alignment horizontal="left"/>
    </xf>
    <xf numFmtId="0" fontId="21" fillId="0" borderId="7" xfId="0" applyFont="1" applyBorder="1" applyAlignment="1">
      <alignment horizontal="center" vertical="center" wrapText="1"/>
    </xf>
    <xf numFmtId="0" fontId="19" fillId="8" borderId="7" xfId="0" applyFont="1" applyFill="1" applyBorder="1" applyAlignment="1">
      <alignment horizontal="center"/>
    </xf>
    <xf numFmtId="0" fontId="21" fillId="9" borderId="8" xfId="0" applyFont="1" applyFill="1" applyBorder="1" applyAlignment="1">
      <alignment horizontal="center"/>
    </xf>
    <xf numFmtId="0" fontId="21" fillId="9" borderId="30" xfId="0" applyFont="1" applyFill="1" applyBorder="1" applyAlignment="1">
      <alignment horizontal="center"/>
    </xf>
    <xf numFmtId="0" fontId="21" fillId="9" borderId="9" xfId="0" applyFont="1" applyFill="1" applyBorder="1" applyAlignment="1">
      <alignment horizontal="center"/>
    </xf>
    <xf numFmtId="0" fontId="36" fillId="8" borderId="8" xfId="0" applyFont="1" applyFill="1" applyBorder="1" applyAlignment="1">
      <alignment horizontal="center" vertical="center" wrapText="1"/>
    </xf>
    <xf numFmtId="0" fontId="36" fillId="8" borderId="9" xfId="0" applyFont="1" applyFill="1" applyBorder="1" applyAlignment="1">
      <alignment horizontal="center" vertical="center" wrapText="1"/>
    </xf>
    <xf numFmtId="0" fontId="36" fillId="8" borderId="7" xfId="0" applyFont="1" applyFill="1" applyBorder="1" applyAlignment="1">
      <alignment horizontal="center" vertical="center" wrapText="1"/>
    </xf>
    <xf numFmtId="0" fontId="36" fillId="8" borderId="1" xfId="0" applyFont="1" applyFill="1" applyBorder="1" applyAlignment="1">
      <alignment horizontal="center" vertical="center" wrapText="1"/>
    </xf>
    <xf numFmtId="0" fontId="0" fillId="2" borderId="8" xfId="0" applyFill="1" applyBorder="1" applyAlignment="1">
      <alignment horizontal="center"/>
    </xf>
    <xf numFmtId="0" fontId="0" fillId="2" borderId="30" xfId="0" applyFill="1" applyBorder="1" applyAlignment="1">
      <alignment horizontal="center"/>
    </xf>
    <xf numFmtId="0" fontId="0" fillId="2" borderId="9" xfId="0" applyFill="1" applyBorder="1" applyAlignment="1">
      <alignment horizontal="center"/>
    </xf>
    <xf numFmtId="2" fontId="30" fillId="2" borderId="1" xfId="0" applyNumberFormat="1" applyFont="1" applyFill="1" applyBorder="1" applyAlignment="1">
      <alignment horizontal="center" vertical="center" wrapText="1"/>
    </xf>
    <xf numFmtId="0" fontId="30" fillId="5" borderId="7" xfId="0" applyFont="1" applyFill="1" applyBorder="1" applyAlignment="1">
      <alignment horizontal="center"/>
    </xf>
    <xf numFmtId="0" fontId="36" fillId="7" borderId="7" xfId="0" applyFont="1" applyFill="1" applyBorder="1" applyAlignment="1">
      <alignment horizontal="center" vertical="center"/>
    </xf>
    <xf numFmtId="0" fontId="0" fillId="5" borderId="0" xfId="0" applyFill="1" applyAlignment="1">
      <alignment horizontal="center"/>
    </xf>
    <xf numFmtId="49" fontId="29" fillId="5" borderId="1" xfId="0" applyNumberFormat="1" applyFont="1" applyFill="1" applyBorder="1" applyAlignment="1">
      <alignment horizontal="left" vertical="center" shrinkToFit="1"/>
    </xf>
    <xf numFmtId="49" fontId="29" fillId="5" borderId="4" xfId="0" applyNumberFormat="1" applyFont="1" applyFill="1" applyBorder="1" applyAlignment="1">
      <alignment horizontal="left" vertical="center" shrinkToFit="1"/>
    </xf>
    <xf numFmtId="49" fontId="29" fillId="5" borderId="24" xfId="0" applyNumberFormat="1" applyFont="1" applyFill="1" applyBorder="1" applyAlignment="1">
      <alignment horizontal="left" vertical="center" shrinkToFit="1"/>
    </xf>
    <xf numFmtId="49" fontId="29" fillId="5" borderId="16" xfId="0" applyNumberFormat="1" applyFont="1" applyFill="1" applyBorder="1" applyAlignment="1">
      <alignment horizontal="left" vertical="center" shrinkToFit="1"/>
    </xf>
    <xf numFmtId="0" fontId="36" fillId="7" borderId="3" xfId="0" applyFont="1" applyFill="1" applyBorder="1" applyAlignment="1">
      <alignment horizontal="center" vertical="center" textRotation="90" wrapText="1" shrinkToFit="1"/>
    </xf>
    <xf numFmtId="0" fontId="36" fillId="7" borderId="5" xfId="0" applyFont="1" applyFill="1" applyBorder="1" applyAlignment="1">
      <alignment horizontal="center" vertical="center" textRotation="90" wrapText="1" shrinkToFit="1"/>
    </xf>
    <xf numFmtId="0" fontId="36" fillId="7" borderId="1" xfId="0" applyFont="1" applyFill="1" applyBorder="1" applyAlignment="1">
      <alignment horizontal="center" vertical="center" wrapText="1"/>
    </xf>
    <xf numFmtId="2" fontId="35" fillId="2" borderId="1" xfId="0" applyNumberFormat="1" applyFont="1" applyFill="1" applyBorder="1" applyAlignment="1">
      <alignment horizontal="center" vertical="center" wrapText="1"/>
    </xf>
    <xf numFmtId="0" fontId="36" fillId="8" borderId="1" xfId="0" applyFont="1" applyFill="1" applyBorder="1" applyAlignment="1">
      <alignment horizontal="center" vertical="center" shrinkToFit="1"/>
    </xf>
    <xf numFmtId="0" fontId="36" fillId="8" borderId="14" xfId="0" applyFont="1" applyFill="1" applyBorder="1" applyAlignment="1">
      <alignment horizontal="center" vertical="center" shrinkToFit="1"/>
    </xf>
    <xf numFmtId="0" fontId="36" fillId="8" borderId="22" xfId="0" applyFont="1" applyFill="1" applyBorder="1" applyAlignment="1">
      <alignment horizontal="center" vertical="center" shrinkToFit="1"/>
    </xf>
    <xf numFmtId="0" fontId="36" fillId="8" borderId="23" xfId="0" applyFont="1" applyFill="1" applyBorder="1" applyAlignment="1">
      <alignment horizontal="center" vertical="center" shrinkToFit="1"/>
    </xf>
    <xf numFmtId="14" fontId="31" fillId="7" borderId="15" xfId="0" applyNumberFormat="1" applyFont="1" applyFill="1" applyBorder="1" applyAlignment="1">
      <alignment horizontal="center" vertical="center" shrinkToFit="1"/>
    </xf>
    <xf numFmtId="14" fontId="31" fillId="7" borderId="0" xfId="0" applyNumberFormat="1" applyFont="1" applyFill="1" applyAlignment="1">
      <alignment horizontal="center" vertical="center" shrinkToFit="1"/>
    </xf>
    <xf numFmtId="14" fontId="31" fillId="7" borderId="25" xfId="0" applyNumberFormat="1" applyFont="1" applyFill="1" applyBorder="1" applyAlignment="1">
      <alignment horizontal="center" vertical="center" shrinkToFit="1"/>
    </xf>
    <xf numFmtId="14" fontId="31" fillId="7" borderId="14" xfId="0" applyNumberFormat="1" applyFont="1" applyFill="1" applyBorder="1" applyAlignment="1">
      <alignment horizontal="center" vertical="center" shrinkToFit="1"/>
    </xf>
    <xf numFmtId="14" fontId="31" fillId="7" borderId="22" xfId="0" applyNumberFormat="1" applyFont="1" applyFill="1" applyBorder="1" applyAlignment="1">
      <alignment horizontal="center" vertical="center" shrinkToFit="1"/>
    </xf>
    <xf numFmtId="14" fontId="31" fillId="7" borderId="23" xfId="0" applyNumberFormat="1" applyFont="1" applyFill="1" applyBorder="1" applyAlignment="1">
      <alignment horizontal="center" vertical="center" shrinkToFit="1"/>
    </xf>
    <xf numFmtId="49" fontId="36" fillId="8" borderId="8" xfId="0" applyNumberFormat="1" applyFont="1" applyFill="1" applyBorder="1" applyAlignment="1">
      <alignment horizontal="center" vertical="center" wrapText="1"/>
    </xf>
    <xf numFmtId="49" fontId="36" fillId="8" borderId="9" xfId="0" applyNumberFormat="1" applyFont="1" applyFill="1" applyBorder="1" applyAlignment="1">
      <alignment horizontal="center" vertical="center" wrapText="1"/>
    </xf>
    <xf numFmtId="0" fontId="30" fillId="5" borderId="7" xfId="0" applyFont="1" applyFill="1" applyBorder="1" applyAlignment="1">
      <alignment horizontal="center" vertical="center" wrapText="1"/>
    </xf>
    <xf numFmtId="2" fontId="30" fillId="5" borderId="7" xfId="0" applyNumberFormat="1" applyFont="1" applyFill="1" applyBorder="1" applyAlignment="1">
      <alignment horizontal="center" vertical="center" wrapText="1"/>
    </xf>
    <xf numFmtId="0" fontId="39" fillId="7" borderId="7" xfId="0" applyFont="1" applyFill="1" applyBorder="1" applyAlignment="1">
      <alignment horizontal="center" vertical="center" wrapText="1"/>
    </xf>
    <xf numFmtId="0" fontId="36" fillId="6" borderId="8" xfId="0" applyFont="1" applyFill="1" applyBorder="1" applyAlignment="1">
      <alignment horizontal="center" vertical="center" wrapText="1"/>
    </xf>
    <xf numFmtId="0" fontId="36" fillId="6" borderId="9" xfId="0" applyFont="1" applyFill="1" applyBorder="1" applyAlignment="1">
      <alignment horizontal="center" vertical="center" wrapText="1"/>
    </xf>
    <xf numFmtId="2" fontId="30" fillId="8" borderId="3" xfId="0" applyNumberFormat="1" applyFont="1" applyFill="1" applyBorder="1" applyAlignment="1">
      <alignment horizontal="center" textRotation="90" wrapText="1"/>
    </xf>
    <xf numFmtId="2" fontId="30" fillId="8" borderId="6" xfId="0" applyNumberFormat="1" applyFont="1" applyFill="1" applyBorder="1" applyAlignment="1">
      <alignment horizontal="center" textRotation="90" wrapText="1"/>
    </xf>
    <xf numFmtId="0" fontId="8" fillId="2" borderId="0" xfId="0" applyFont="1" applyFill="1" applyAlignment="1">
      <alignment horizontal="center" wrapText="1"/>
    </xf>
    <xf numFmtId="0" fontId="39" fillId="7" borderId="8" xfId="0" applyFont="1" applyFill="1" applyBorder="1" applyAlignment="1">
      <alignment horizontal="center" vertical="center" wrapText="1"/>
    </xf>
    <xf numFmtId="0" fontId="39" fillId="7" borderId="30" xfId="0" applyFont="1" applyFill="1" applyBorder="1" applyAlignment="1">
      <alignment horizontal="center" vertical="center" wrapText="1"/>
    </xf>
    <xf numFmtId="0" fontId="39" fillId="7" borderId="9" xfId="0" applyFont="1" applyFill="1" applyBorder="1" applyAlignment="1">
      <alignment horizontal="center" vertical="center" wrapText="1"/>
    </xf>
    <xf numFmtId="2" fontId="36" fillId="8" borderId="13" xfId="0" applyNumberFormat="1" applyFont="1" applyFill="1" applyBorder="1" applyAlignment="1">
      <alignment horizontal="center" vertical="center" wrapText="1"/>
    </xf>
    <xf numFmtId="2" fontId="36" fillId="8" borderId="20" xfId="0" applyNumberFormat="1" applyFont="1" applyFill="1" applyBorder="1" applyAlignment="1">
      <alignment horizontal="center" vertical="center" wrapText="1"/>
    </xf>
    <xf numFmtId="2" fontId="36" fillId="8" borderId="21" xfId="0" applyNumberFormat="1" applyFont="1" applyFill="1" applyBorder="1" applyAlignment="1">
      <alignment horizontal="center" vertical="center" wrapText="1"/>
    </xf>
    <xf numFmtId="2" fontId="36" fillId="8" borderId="15" xfId="0" applyNumberFormat="1" applyFont="1" applyFill="1" applyBorder="1" applyAlignment="1">
      <alignment horizontal="center" vertical="center" wrapText="1"/>
    </xf>
    <xf numFmtId="2" fontId="36" fillId="8" borderId="0" xfId="0" applyNumberFormat="1" applyFont="1" applyFill="1" applyAlignment="1">
      <alignment horizontal="center" vertical="center" wrapText="1"/>
    </xf>
    <xf numFmtId="2" fontId="36" fillId="8" borderId="25" xfId="0" applyNumberFormat="1" applyFont="1" applyFill="1" applyBorder="1" applyAlignment="1">
      <alignment horizontal="center" vertical="center" wrapText="1"/>
    </xf>
    <xf numFmtId="0" fontId="19" fillId="7" borderId="1" xfId="0" applyFont="1" applyFill="1" applyBorder="1" applyAlignment="1">
      <alignment horizontal="center" vertical="center" shrinkToFit="1"/>
    </xf>
    <xf numFmtId="0" fontId="19" fillId="7" borderId="14" xfId="0" applyFont="1" applyFill="1" applyBorder="1" applyAlignment="1">
      <alignment horizontal="center" vertical="center" wrapText="1"/>
    </xf>
    <xf numFmtId="0" fontId="19" fillId="7" borderId="22" xfId="0" applyFont="1" applyFill="1" applyBorder="1" applyAlignment="1">
      <alignment horizontal="center" vertical="center" wrapText="1"/>
    </xf>
    <xf numFmtId="0" fontId="19" fillId="7" borderId="23" xfId="0" applyFont="1" applyFill="1" applyBorder="1" applyAlignment="1">
      <alignment horizontal="center" vertical="center" wrapText="1"/>
    </xf>
    <xf numFmtId="0" fontId="19" fillId="7" borderId="7" xfId="0" quotePrefix="1" applyFont="1" applyFill="1" applyBorder="1" applyAlignment="1">
      <alignment horizontal="center"/>
    </xf>
    <xf numFmtId="14" fontId="30" fillId="5" borderId="7" xfId="0" applyNumberFormat="1" applyFont="1" applyFill="1" applyBorder="1" applyAlignment="1">
      <alignment horizontal="center"/>
    </xf>
    <xf numFmtId="0" fontId="0" fillId="2" borderId="7" xfId="0" applyFill="1" applyBorder="1" applyAlignment="1">
      <alignment horizontal="center"/>
    </xf>
    <xf numFmtId="0" fontId="36" fillId="8" borderId="30" xfId="0" applyFont="1" applyFill="1" applyBorder="1" applyAlignment="1">
      <alignment horizontal="center" vertical="center" wrapText="1"/>
    </xf>
    <xf numFmtId="2" fontId="36" fillId="8" borderId="3" xfId="0" applyNumberFormat="1" applyFont="1" applyFill="1" applyBorder="1" applyAlignment="1">
      <alignment horizontal="center" textRotation="90" wrapText="1"/>
    </xf>
    <xf numFmtId="2" fontId="36" fillId="8" borderId="6" xfId="0" applyNumberFormat="1" applyFont="1" applyFill="1" applyBorder="1" applyAlignment="1">
      <alignment horizontal="center" textRotation="90" wrapText="1"/>
    </xf>
    <xf numFmtId="0" fontId="36" fillId="8" borderId="4" xfId="0" applyFont="1" applyFill="1" applyBorder="1" applyAlignment="1">
      <alignment horizontal="center" vertical="center" shrinkToFit="1"/>
    </xf>
    <xf numFmtId="0" fontId="36" fillId="8" borderId="24" xfId="0" applyFont="1" applyFill="1" applyBorder="1" applyAlignment="1">
      <alignment horizontal="center" vertical="center" shrinkToFit="1"/>
    </xf>
    <xf numFmtId="0" fontId="36" fillId="8" borderId="16" xfId="0" applyFont="1" applyFill="1" applyBorder="1" applyAlignment="1">
      <alignment horizontal="center" vertical="center" shrinkToFit="1"/>
    </xf>
    <xf numFmtId="0" fontId="19" fillId="7" borderId="7" xfId="0" applyFont="1" applyFill="1" applyBorder="1" applyAlignment="1">
      <alignment horizontal="center"/>
    </xf>
    <xf numFmtId="14" fontId="31" fillId="7" borderId="13" xfId="0" applyNumberFormat="1" applyFont="1" applyFill="1" applyBorder="1" applyAlignment="1">
      <alignment horizontal="center" vertical="center" shrinkToFit="1"/>
    </xf>
    <xf numFmtId="14" fontId="31" fillId="7" borderId="20" xfId="0" applyNumberFormat="1" applyFont="1" applyFill="1" applyBorder="1" applyAlignment="1">
      <alignment horizontal="center" vertical="center" shrinkToFit="1"/>
    </xf>
    <xf numFmtId="14" fontId="31" fillId="7" borderId="21" xfId="0" applyNumberFormat="1" applyFont="1" applyFill="1" applyBorder="1" applyAlignment="1">
      <alignment horizontal="center" vertical="center" shrinkToFit="1"/>
    </xf>
    <xf numFmtId="0" fontId="8" fillId="0" borderId="0" xfId="0" applyFont="1" applyAlignment="1">
      <alignment horizontal="center" wrapText="1"/>
    </xf>
    <xf numFmtId="0" fontId="16" fillId="0" borderId="7" xfId="0" applyFont="1" applyBorder="1" applyAlignment="1">
      <alignment horizontal="center" vertical="center"/>
    </xf>
    <xf numFmtId="14" fontId="16" fillId="0" borderId="8" xfId="0" applyNumberFormat="1" applyFont="1" applyBorder="1" applyAlignment="1">
      <alignment horizontal="center" vertical="center"/>
    </xf>
    <xf numFmtId="14" fontId="16" fillId="0" borderId="30" xfId="0" applyNumberFormat="1" applyFont="1" applyBorder="1" applyAlignment="1">
      <alignment horizontal="center" vertical="center"/>
    </xf>
    <xf numFmtId="14" fontId="16" fillId="0" borderId="9" xfId="0" applyNumberFormat="1" applyFont="1" applyBorder="1" applyAlignment="1">
      <alignment horizontal="center" vertical="center"/>
    </xf>
    <xf numFmtId="14" fontId="16" fillId="2" borderId="7" xfId="0" applyNumberFormat="1" applyFont="1" applyFill="1" applyBorder="1" applyAlignment="1">
      <alignment horizontal="center" vertical="center"/>
    </xf>
    <xf numFmtId="0" fontId="39" fillId="7" borderId="7" xfId="0" applyFont="1" applyFill="1" applyBorder="1" applyAlignment="1">
      <alignment horizontal="center" vertical="center"/>
    </xf>
    <xf numFmtId="0" fontId="16" fillId="0" borderId="1" xfId="0" applyFont="1" applyBorder="1" applyAlignment="1">
      <alignment horizontal="left" vertical="center" shrinkToFit="1"/>
    </xf>
    <xf numFmtId="0" fontId="39" fillId="7" borderId="10" xfId="0" applyFont="1" applyFill="1" applyBorder="1" applyAlignment="1">
      <alignment horizontal="center" vertical="center" wrapText="1"/>
    </xf>
    <xf numFmtId="0" fontId="39" fillId="7" borderId="12" xfId="0" applyFont="1" applyFill="1" applyBorder="1" applyAlignment="1">
      <alignment horizontal="center" vertical="center" wrapText="1"/>
    </xf>
    <xf numFmtId="0" fontId="21" fillId="7" borderId="13" xfId="0" applyFont="1" applyFill="1" applyBorder="1" applyAlignment="1">
      <alignment horizontal="center" vertical="center"/>
    </xf>
    <xf numFmtId="0" fontId="21" fillId="7" borderId="20" xfId="0" applyFont="1" applyFill="1" applyBorder="1" applyAlignment="1">
      <alignment horizontal="center" vertical="center"/>
    </xf>
    <xf numFmtId="0" fontId="21" fillId="7" borderId="14" xfId="0" applyFont="1" applyFill="1" applyBorder="1" applyAlignment="1">
      <alignment horizontal="center" vertical="center"/>
    </xf>
    <xf numFmtId="0" fontId="21" fillId="7" borderId="22" xfId="0" applyFont="1" applyFill="1" applyBorder="1" applyAlignment="1">
      <alignment horizontal="center" vertical="center"/>
    </xf>
    <xf numFmtId="0" fontId="21" fillId="7" borderId="8" xfId="0" applyFont="1" applyFill="1" applyBorder="1" applyAlignment="1">
      <alignment horizontal="center" vertical="center" shrinkToFit="1"/>
    </xf>
    <xf numFmtId="0" fontId="21" fillId="7" borderId="30" xfId="0" applyFont="1" applyFill="1" applyBorder="1" applyAlignment="1">
      <alignment horizontal="center" vertical="center" shrinkToFit="1"/>
    </xf>
    <xf numFmtId="0" fontId="21" fillId="7" borderId="9" xfId="0" applyFont="1" applyFill="1" applyBorder="1" applyAlignment="1">
      <alignment horizontal="center" vertical="center" shrinkToFit="1"/>
    </xf>
    <xf numFmtId="0" fontId="21" fillId="7" borderId="8" xfId="0" applyFont="1" applyFill="1" applyBorder="1" applyAlignment="1">
      <alignment horizontal="center" vertical="center" wrapText="1"/>
    </xf>
    <xf numFmtId="0" fontId="21" fillId="7" borderId="30" xfId="0" applyFont="1" applyFill="1" applyBorder="1" applyAlignment="1">
      <alignment horizontal="center" vertical="center" wrapText="1"/>
    </xf>
    <xf numFmtId="0" fontId="21" fillId="7" borderId="9" xfId="0" applyFont="1" applyFill="1" applyBorder="1" applyAlignment="1">
      <alignment horizontal="center" vertical="center" wrapText="1"/>
    </xf>
    <xf numFmtId="0" fontId="43" fillId="7" borderId="44" xfId="0" applyFont="1" applyFill="1" applyBorder="1" applyAlignment="1">
      <alignment horizontal="center" vertical="center" wrapText="1" shrinkToFit="1"/>
    </xf>
    <xf numFmtId="0" fontId="43" fillId="7" borderId="5" xfId="0" applyFont="1" applyFill="1" applyBorder="1" applyAlignment="1">
      <alignment horizontal="center" vertical="center" wrapText="1" shrinkToFit="1"/>
    </xf>
    <xf numFmtId="0" fontId="43" fillId="7" borderId="45" xfId="0" applyFont="1" applyFill="1" applyBorder="1" applyAlignment="1">
      <alignment horizontal="center" vertical="center" wrapText="1" shrinkToFit="1"/>
    </xf>
    <xf numFmtId="0" fontId="43" fillId="7" borderId="18" xfId="0" applyFont="1" applyFill="1" applyBorder="1" applyAlignment="1">
      <alignment horizontal="center" vertical="center" wrapText="1" shrinkToFit="1"/>
    </xf>
    <xf numFmtId="0" fontId="43" fillId="7" borderId="27" xfId="0" applyFont="1" applyFill="1" applyBorder="1" applyAlignment="1">
      <alignment horizontal="center" vertical="center" wrapText="1" shrinkToFit="1"/>
    </xf>
    <xf numFmtId="0" fontId="43" fillId="7" borderId="14" xfId="0" applyFont="1" applyFill="1" applyBorder="1" applyAlignment="1">
      <alignment horizontal="center" vertical="center" wrapText="1" shrinkToFit="1"/>
    </xf>
    <xf numFmtId="0" fontId="43" fillId="7" borderId="22" xfId="0" applyFont="1" applyFill="1" applyBorder="1" applyAlignment="1">
      <alignment horizontal="center" vertical="center" wrapText="1" shrinkToFit="1"/>
    </xf>
    <xf numFmtId="0" fontId="43" fillId="7" borderId="23" xfId="0" applyFont="1" applyFill="1" applyBorder="1" applyAlignment="1">
      <alignment horizontal="center" vertical="center" wrapText="1" shrinkToFit="1"/>
    </xf>
    <xf numFmtId="0" fontId="43" fillId="7" borderId="44" xfId="0" applyFont="1" applyFill="1" applyBorder="1" applyAlignment="1">
      <alignment horizontal="center" vertical="center" shrinkToFit="1"/>
    </xf>
    <xf numFmtId="0" fontId="43" fillId="7" borderId="5" xfId="0" applyFont="1" applyFill="1" applyBorder="1" applyAlignment="1">
      <alignment horizontal="center" vertical="center" shrinkToFit="1"/>
    </xf>
    <xf numFmtId="0" fontId="41" fillId="7" borderId="44" xfId="0" applyFont="1" applyFill="1" applyBorder="1" applyAlignment="1">
      <alignment horizontal="center" vertical="center" wrapText="1"/>
    </xf>
    <xf numFmtId="0" fontId="41" fillId="7" borderId="5" xfId="0" applyFont="1" applyFill="1" applyBorder="1" applyAlignment="1">
      <alignment horizontal="center" vertical="center" wrapText="1"/>
    </xf>
  </cellXfs>
  <cellStyles count="3">
    <cellStyle name="Köprü" xfId="1" builtinId="8"/>
    <cellStyle name="Normal" xfId="0" builtinId="0"/>
    <cellStyle name="Yüzde" xfId="2" builtinId="5"/>
  </cellStyles>
  <dxfs count="5">
    <dxf>
      <fill>
        <patternFill>
          <bgColor indexed="51"/>
        </patternFill>
      </fill>
    </dxf>
    <dxf>
      <fill>
        <patternFill>
          <bgColor indexed="40"/>
        </patternFill>
      </fill>
    </dxf>
    <dxf>
      <fill>
        <patternFill>
          <bgColor indexed="40"/>
        </patternFill>
      </fill>
    </dxf>
    <dxf>
      <fill>
        <patternFill>
          <bgColor indexed="40"/>
        </patternFill>
      </fill>
    </dxf>
    <dxf>
      <fill>
        <patternFill>
          <bgColor indexed="40"/>
        </patternFill>
      </fill>
    </dxf>
  </dxfs>
  <tableStyles count="0" defaultTableStyle="TableStyleMedium9" defaultPivotStyle="PivotStyleLight16"/>
  <colors>
    <mruColors>
      <color rgb="FFF5F5F5"/>
      <color rgb="FFF2F2F2"/>
      <color rgb="FFA4C7E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eetMetadata" Target="metadata.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1.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2.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23.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24.xml.rels><?xml version="1.0" encoding="UTF-8" standalone="yes"?>
<Relationships xmlns="http://schemas.openxmlformats.org/package/2006/relationships"><Relationship Id="rId2" Type="http://schemas.microsoft.com/office/2011/relationships/chartColorStyle" Target="colors24.xml"/><Relationship Id="rId1" Type="http://schemas.microsoft.com/office/2011/relationships/chartStyle" Target="style24.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tr-T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2"/>
                </a:solidFill>
                <a:latin typeface="+mn-lt"/>
                <a:ea typeface="+mn-ea"/>
                <a:cs typeface="+mn-cs"/>
              </a:defRPr>
            </a:pPr>
            <a:r>
              <a:rPr lang="tr-TR"/>
              <a:t>VİZE SINAV SORU ANALİZİ</a:t>
            </a:r>
          </a:p>
        </c:rich>
      </c:tx>
      <c:layout>
        <c:manualLayout>
          <c:xMode val="edge"/>
          <c:yMode val="edge"/>
          <c:x val="0.40580055709473012"/>
          <c:y val="3.8793200242527678E-2"/>
        </c:manualLayout>
      </c:layout>
      <c:overlay val="0"/>
      <c:spPr>
        <a:noFill/>
        <a:ln>
          <a:noFill/>
        </a:ln>
        <a:effectLst/>
      </c:spPr>
      <c:txPr>
        <a:bodyPr rot="0" spcFirstLastPara="1" vertOverflow="ellipsis" vert="horz" wrap="square" anchor="ctr" anchorCtr="1"/>
        <a:lstStyle/>
        <a:p>
          <a:pPr>
            <a:defRPr sz="1600" b="1" i="0" u="none" strike="noStrike" kern="1200" baseline="0">
              <a:solidFill>
                <a:schemeClr val="tx2"/>
              </a:solidFill>
              <a:latin typeface="+mn-lt"/>
              <a:ea typeface="+mn-ea"/>
              <a:cs typeface="+mn-cs"/>
            </a:defRPr>
          </a:pPr>
          <a:endParaRPr lang="tr-TR"/>
        </a:p>
      </c:txPr>
    </c:title>
    <c:autoTitleDeleted val="0"/>
    <c:plotArea>
      <c:layout>
        <c:manualLayout>
          <c:layoutTarget val="inner"/>
          <c:xMode val="edge"/>
          <c:yMode val="edge"/>
          <c:x val="5.3740807418997498E-2"/>
          <c:y val="0.18421099907929309"/>
          <c:w val="0.9420447418153679"/>
          <c:h val="0.57833239765556577"/>
        </c:manualLayout>
      </c:layout>
      <c:barChart>
        <c:barDir val="col"/>
        <c:grouping val="clustered"/>
        <c:varyColors val="0"/>
        <c:ser>
          <c:idx val="0"/>
          <c:order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c:spPr>
          <c:invertIfNegative val="0"/>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FF0000"/>
                    </a:solidFill>
                    <a:latin typeface="+mn-lt"/>
                    <a:ea typeface="+mn-ea"/>
                    <a:cs typeface="+mn-cs"/>
                  </a:defRPr>
                </a:pPr>
                <a:endParaRPr lang="tr-T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Vize!$F$5:$AS$5</c:f>
              <c:strCache>
                <c:ptCount val="40"/>
                <c:pt idx="0">
                  <c:v> </c:v>
                </c:pt>
                <c:pt idx="1">
                  <c:v> </c:v>
                </c:pt>
                <c:pt idx="2">
                  <c:v> </c:v>
                </c:pt>
                <c:pt idx="3">
                  <c:v> </c:v>
                </c:pt>
                <c:pt idx="4">
                  <c:v> </c:v>
                </c:pt>
                <c:pt idx="5">
                  <c:v> </c:v>
                </c:pt>
                <c:pt idx="6">
                  <c:v> </c:v>
                </c:pt>
                <c:pt idx="7">
                  <c:v> </c:v>
                </c:pt>
                <c:pt idx="8">
                  <c:v> </c:v>
                </c:pt>
                <c:pt idx="9">
                  <c:v> </c:v>
                </c:pt>
                <c:pt idx="10">
                  <c:v> </c:v>
                </c:pt>
                <c:pt idx="11">
                  <c:v> </c:v>
                </c:pt>
                <c:pt idx="12">
                  <c:v> </c:v>
                </c:pt>
                <c:pt idx="13">
                  <c:v> </c:v>
                </c:pt>
                <c:pt idx="14">
                  <c:v> </c:v>
                </c:pt>
                <c:pt idx="15">
                  <c:v> </c:v>
                </c:pt>
                <c:pt idx="16">
                  <c:v> </c:v>
                </c:pt>
                <c:pt idx="17">
                  <c:v> </c:v>
                </c:pt>
                <c:pt idx="18">
                  <c:v> </c:v>
                </c:pt>
                <c:pt idx="19">
                  <c:v> </c:v>
                </c:pt>
                <c:pt idx="20">
                  <c:v> </c:v>
                </c:pt>
                <c:pt idx="21">
                  <c:v> </c:v>
                </c:pt>
                <c:pt idx="22">
                  <c:v> </c:v>
                </c:pt>
                <c:pt idx="23">
                  <c:v> </c:v>
                </c:pt>
                <c:pt idx="24">
                  <c:v> </c:v>
                </c:pt>
                <c:pt idx="25">
                  <c:v> </c:v>
                </c:pt>
                <c:pt idx="26">
                  <c:v> </c:v>
                </c:pt>
                <c:pt idx="27">
                  <c:v> </c:v>
                </c:pt>
                <c:pt idx="28">
                  <c:v> </c:v>
                </c:pt>
                <c:pt idx="29">
                  <c:v> </c:v>
                </c:pt>
                <c:pt idx="30">
                  <c:v> </c:v>
                </c:pt>
                <c:pt idx="31">
                  <c:v> </c:v>
                </c:pt>
                <c:pt idx="32">
                  <c:v> </c:v>
                </c:pt>
                <c:pt idx="33">
                  <c:v> </c:v>
                </c:pt>
                <c:pt idx="34">
                  <c:v> </c:v>
                </c:pt>
                <c:pt idx="35">
                  <c:v> </c:v>
                </c:pt>
                <c:pt idx="36">
                  <c:v> </c:v>
                </c:pt>
                <c:pt idx="37">
                  <c:v> </c:v>
                </c:pt>
                <c:pt idx="38">
                  <c:v> </c:v>
                </c:pt>
                <c:pt idx="39">
                  <c:v> </c:v>
                </c:pt>
              </c:strCache>
            </c:strRef>
          </c:cat>
          <c:val>
            <c:numRef>
              <c:f>Vize!$F$95:$AS$95</c:f>
              <c:numCache>
                <c:formatCode>0.00</c:formatCode>
                <c:ptCount val="4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numCache>
            </c:numRef>
          </c:val>
          <c:extLst>
            <c:ext xmlns:c16="http://schemas.microsoft.com/office/drawing/2014/chart" uri="{C3380CC4-5D6E-409C-BE32-E72D297353CC}">
              <c16:uniqueId val="{00000000-F4F9-402E-BD53-D98A988813E9}"/>
            </c:ext>
          </c:extLst>
        </c:ser>
        <c:dLbls>
          <c:dLblPos val="inEnd"/>
          <c:showLegendKey val="0"/>
          <c:showVal val="1"/>
          <c:showCatName val="0"/>
          <c:showSerName val="0"/>
          <c:showPercent val="0"/>
          <c:showBubbleSize val="0"/>
        </c:dLbls>
        <c:gapWidth val="100"/>
        <c:overlap val="-24"/>
        <c:axId val="288018816"/>
        <c:axId val="288020736"/>
      </c:barChart>
      <c:catAx>
        <c:axId val="288018816"/>
        <c:scaling>
          <c:orientation val="minMax"/>
        </c:scaling>
        <c:delete val="0"/>
        <c:axPos val="b"/>
        <c:numFmt formatCode="General" sourceLinked="1"/>
        <c:majorTickMark val="none"/>
        <c:minorTickMark val="none"/>
        <c:tickLblPos val="nextTo"/>
        <c:spPr>
          <a:noFill/>
          <a:ln w="9525" cap="flat" cmpd="sng" algn="ctr">
            <a:solidFill>
              <a:schemeClr val="tx2">
                <a:lumMod val="15000"/>
                <a:lumOff val="85000"/>
              </a:schemeClr>
            </a:solidFill>
            <a:round/>
          </a:ln>
          <a:effectLst/>
        </c:spPr>
        <c:txPr>
          <a:bodyPr rot="-5400000" spcFirstLastPara="1" vertOverflow="ellipsis" wrap="square" anchor="ctr" anchorCtr="1"/>
          <a:lstStyle/>
          <a:p>
            <a:pPr>
              <a:defRPr sz="900" b="0" i="0" u="none" strike="noStrike" kern="1200" baseline="0">
                <a:solidFill>
                  <a:schemeClr val="tx2"/>
                </a:solidFill>
                <a:latin typeface="+mn-lt"/>
                <a:ea typeface="+mn-ea"/>
                <a:cs typeface="+mn-cs"/>
              </a:defRPr>
            </a:pPr>
            <a:endParaRPr lang="tr-TR"/>
          </a:p>
        </c:txPr>
        <c:crossAx val="288020736"/>
        <c:crosses val="autoZero"/>
        <c:auto val="1"/>
        <c:lblAlgn val="ctr"/>
        <c:lblOffset val="100"/>
        <c:tickLblSkip val="1"/>
        <c:tickMarkSkip val="1"/>
        <c:noMultiLvlLbl val="0"/>
      </c:catAx>
      <c:valAx>
        <c:axId val="288020736"/>
        <c:scaling>
          <c:orientation val="minMax"/>
          <c:max val="100"/>
        </c:scaling>
        <c:delete val="0"/>
        <c:axPos val="l"/>
        <c:majorGridlines>
          <c:spPr>
            <a:ln w="9525" cap="flat" cmpd="sng" algn="ctr">
              <a:solidFill>
                <a:schemeClr val="tx2">
                  <a:lumMod val="15000"/>
                  <a:lumOff val="85000"/>
                </a:schemeClr>
              </a:solidFill>
              <a:round/>
            </a:ln>
            <a:effectLst/>
          </c:spPr>
        </c:majorGridlines>
        <c:title>
          <c:tx>
            <c:rich>
              <a:bodyPr rot="-5400000" spcFirstLastPara="1" vertOverflow="ellipsis" vert="horz" wrap="square" anchor="ctr" anchorCtr="1"/>
              <a:lstStyle/>
              <a:p>
                <a:pPr>
                  <a:defRPr sz="900" b="1" i="0" u="none" strike="noStrike" kern="1200" baseline="0">
                    <a:solidFill>
                      <a:schemeClr val="tx2"/>
                    </a:solidFill>
                    <a:latin typeface="+mn-lt"/>
                    <a:ea typeface="+mn-ea"/>
                    <a:cs typeface="+mn-cs"/>
                  </a:defRPr>
                </a:pPr>
                <a:r>
                  <a:rPr lang="tr-TR"/>
                  <a:t>BAŞARI YÜZDESİ</a:t>
                </a:r>
              </a:p>
            </c:rich>
          </c:tx>
          <c:layout>
            <c:manualLayout>
              <c:xMode val="edge"/>
              <c:yMode val="edge"/>
              <c:x val="1.4271136232452273E-2"/>
              <c:y val="0.30172459046067518"/>
            </c:manualLayout>
          </c:layout>
          <c:overlay val="0"/>
          <c:spPr>
            <a:noFill/>
            <a:ln>
              <a:noFill/>
            </a:ln>
            <a:effectLst/>
          </c:spPr>
          <c:txPr>
            <a:bodyPr rot="-5400000" spcFirstLastPara="1" vertOverflow="ellipsis" vert="horz" wrap="square" anchor="ctr" anchorCtr="1"/>
            <a:lstStyle/>
            <a:p>
              <a:pPr>
                <a:defRPr sz="900" b="1" i="0" u="none" strike="noStrike" kern="1200" baseline="0">
                  <a:solidFill>
                    <a:schemeClr val="tx2"/>
                  </a:solidFill>
                  <a:latin typeface="+mn-lt"/>
                  <a:ea typeface="+mn-ea"/>
                  <a:cs typeface="+mn-cs"/>
                </a:defRPr>
              </a:pPr>
              <a:endParaRPr lang="tr-TR"/>
            </a:p>
          </c:txPr>
        </c:title>
        <c:numFmt formatCode="0" sourceLinked="0"/>
        <c:majorTickMark val="none"/>
        <c:minorTickMark val="none"/>
        <c:tickLblPos val="nextTo"/>
        <c:spPr>
          <a:noFill/>
          <a:ln>
            <a:noFill/>
          </a:ln>
          <a:effectLst/>
        </c:spPr>
        <c:txPr>
          <a:bodyPr rot="0" spcFirstLastPara="1" vertOverflow="ellipsis" wrap="square" anchor="ctr" anchorCtr="1"/>
          <a:lstStyle/>
          <a:p>
            <a:pPr>
              <a:defRPr sz="900" b="0" i="0" u="none" strike="noStrike" kern="1200" baseline="0">
                <a:solidFill>
                  <a:schemeClr val="tx2"/>
                </a:solidFill>
                <a:latin typeface="+mn-lt"/>
                <a:ea typeface="+mn-ea"/>
                <a:cs typeface="+mn-cs"/>
              </a:defRPr>
            </a:pPr>
            <a:endParaRPr lang="tr-TR"/>
          </a:p>
        </c:txPr>
        <c:crossAx val="288018816"/>
        <c:crosses val="autoZero"/>
        <c:crossBetween val="between"/>
        <c:majorUnit val="10"/>
      </c:valAx>
      <c:spPr>
        <a:noFill/>
        <a:ln>
          <a:noFill/>
        </a:ln>
        <a:effectLst/>
      </c:spPr>
    </c:plotArea>
    <c:plotVisOnly val="1"/>
    <c:dispBlanksAs val="gap"/>
    <c:showDLblsOverMax val="0"/>
  </c:chart>
  <c:spPr>
    <a:solidFill>
      <a:schemeClr val="bg1"/>
    </a:solidFill>
    <a:ln w="3175" cap="flat" cmpd="sng" algn="ctr">
      <a:solidFill>
        <a:sysClr val="windowText" lastClr="000000"/>
      </a:solidFill>
      <a:round/>
    </a:ln>
    <a:effectLst/>
  </c:spPr>
  <c:txPr>
    <a:bodyPr/>
    <a:lstStyle/>
    <a:p>
      <a:pPr>
        <a:defRPr/>
      </a:pPr>
      <a:endParaRPr lang="tr-TR"/>
    </a:p>
  </c:txPr>
  <c:printSettings>
    <c:headerFooter alignWithMargins="0"/>
    <c:pageMargins b="1" l="0.75000000000000022" r="0.75000000000000022" t="1" header="0.5" footer="0.5"/>
    <c:pageSetup paperSize="9" orientation="landscape"/>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tr-T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700" b="1" i="0" u="none" strike="noStrike" kern="1200" spc="0" baseline="0">
                <a:solidFill>
                  <a:schemeClr val="tx1">
                    <a:lumMod val="65000"/>
                    <a:lumOff val="35000"/>
                  </a:schemeClr>
                </a:solidFill>
                <a:latin typeface="+mn-lt"/>
                <a:ea typeface="+mn-ea"/>
                <a:cs typeface="+mn-cs"/>
              </a:defRPr>
            </a:pPr>
            <a:r>
              <a:rPr lang="tr-TR" sz="700" b="1"/>
              <a:t>Vize</a:t>
            </a:r>
            <a:r>
              <a:rPr lang="tr-TR" sz="700" b="1" baseline="0"/>
              <a:t> Sınavı Normal Dağılım Grafiği</a:t>
            </a:r>
            <a:endParaRPr lang="tr-TR" sz="700" b="1"/>
          </a:p>
        </c:rich>
      </c:tx>
      <c:layout>
        <c:manualLayout>
          <c:xMode val="edge"/>
          <c:yMode val="edge"/>
          <c:x val="0.30467725194043976"/>
          <c:y val="1.6175232534888194E-2"/>
        </c:manualLayout>
      </c:layout>
      <c:overlay val="0"/>
      <c:spPr>
        <a:noFill/>
        <a:ln>
          <a:noFill/>
        </a:ln>
        <a:effectLst/>
      </c:spPr>
      <c:txPr>
        <a:bodyPr rot="0" spcFirstLastPara="1" vertOverflow="ellipsis" vert="horz" wrap="square" anchor="ctr" anchorCtr="1"/>
        <a:lstStyle/>
        <a:p>
          <a:pPr>
            <a:defRPr sz="700" b="1" i="0" u="none" strike="noStrike" kern="1200" spc="0" baseline="0">
              <a:solidFill>
                <a:schemeClr val="tx1">
                  <a:lumMod val="65000"/>
                  <a:lumOff val="35000"/>
                </a:schemeClr>
              </a:solidFill>
              <a:latin typeface="+mn-lt"/>
              <a:ea typeface="+mn-ea"/>
              <a:cs typeface="+mn-cs"/>
            </a:defRPr>
          </a:pPr>
          <a:endParaRPr lang="tr-TR"/>
        </a:p>
      </c:txPr>
    </c:title>
    <c:autoTitleDeleted val="0"/>
    <c:plotArea>
      <c:layout/>
      <c:lineChart>
        <c:grouping val="standard"/>
        <c:varyColors val="0"/>
        <c:ser>
          <c:idx val="0"/>
          <c:order val="0"/>
          <c:tx>
            <c:strRef>
              <c:f>'Vize-2'!$B$119</c:f>
              <c:strCache>
                <c:ptCount val="1"/>
              </c:strCache>
            </c:strRef>
          </c:tx>
          <c:spPr>
            <a:ln w="28575" cap="rnd">
              <a:solidFill>
                <a:schemeClr val="accent1"/>
              </a:solidFill>
              <a:round/>
            </a:ln>
            <a:effectLst/>
          </c:spPr>
          <c:marker>
            <c:symbol val="none"/>
          </c:marker>
          <c:cat>
            <c:strRef>
              <c:f>'Vize-2'!$A$120:$A$128</c:f>
              <c:strCache>
                <c:ptCount val="9"/>
                <c:pt idx="0">
                  <c:v>0-29</c:v>
                </c:pt>
                <c:pt idx="1">
                  <c:v>30-39</c:v>
                </c:pt>
                <c:pt idx="2">
                  <c:v>40-49</c:v>
                </c:pt>
                <c:pt idx="3">
                  <c:v>50-59</c:v>
                </c:pt>
                <c:pt idx="4">
                  <c:v>60-69</c:v>
                </c:pt>
                <c:pt idx="5">
                  <c:v>70-74</c:v>
                </c:pt>
                <c:pt idx="6">
                  <c:v>75-79</c:v>
                </c:pt>
                <c:pt idx="7">
                  <c:v>80-89</c:v>
                </c:pt>
                <c:pt idx="8">
                  <c:v>90-100</c:v>
                </c:pt>
              </c:strCache>
            </c:strRef>
          </c:cat>
          <c:val>
            <c:numRef>
              <c:f>'Vize-2'!$B$120:$B$128</c:f>
              <c:numCache>
                <c:formatCode>@</c:formatCode>
                <c:ptCount val="9"/>
              </c:numCache>
            </c:numRef>
          </c:val>
          <c:smooth val="0"/>
          <c:extLst>
            <c:ext xmlns:c16="http://schemas.microsoft.com/office/drawing/2014/chart" uri="{C3380CC4-5D6E-409C-BE32-E72D297353CC}">
              <c16:uniqueId val="{00000000-971E-4A9B-89F4-D828541ACEAC}"/>
            </c:ext>
          </c:extLst>
        </c:ser>
        <c:ser>
          <c:idx val="1"/>
          <c:order val="1"/>
          <c:tx>
            <c:strRef>
              <c:f>'Vize-2'!$C$119</c:f>
              <c:strCache>
                <c:ptCount val="1"/>
                <c:pt idx="0">
                  <c:v>Kişi</c:v>
                </c:pt>
              </c:strCache>
            </c:strRef>
          </c:tx>
          <c:spPr>
            <a:ln w="28575" cap="rnd">
              <a:solidFill>
                <a:schemeClr val="accent2"/>
              </a:solidFill>
              <a:round/>
            </a:ln>
            <a:effectLst/>
          </c:spPr>
          <c:marker>
            <c:symbol val="none"/>
          </c:marker>
          <c:cat>
            <c:strRef>
              <c:f>'Vize-2'!$A$120:$A$128</c:f>
              <c:strCache>
                <c:ptCount val="9"/>
                <c:pt idx="0">
                  <c:v>0-29</c:v>
                </c:pt>
                <c:pt idx="1">
                  <c:v>30-39</c:v>
                </c:pt>
                <c:pt idx="2">
                  <c:v>40-49</c:v>
                </c:pt>
                <c:pt idx="3">
                  <c:v>50-59</c:v>
                </c:pt>
                <c:pt idx="4">
                  <c:v>60-69</c:v>
                </c:pt>
                <c:pt idx="5">
                  <c:v>70-74</c:v>
                </c:pt>
                <c:pt idx="6">
                  <c:v>75-79</c:v>
                </c:pt>
                <c:pt idx="7">
                  <c:v>80-89</c:v>
                </c:pt>
                <c:pt idx="8">
                  <c:v>90-100</c:v>
                </c:pt>
              </c:strCache>
            </c:strRef>
          </c:cat>
          <c:val>
            <c:numRef>
              <c:f>'Vize-2'!$C$120:$C$128</c:f>
              <c:numCache>
                <c:formatCode>0</c:formatCode>
                <c:ptCount val="9"/>
                <c:pt idx="0">
                  <c:v>0</c:v>
                </c:pt>
                <c:pt idx="1">
                  <c:v>0</c:v>
                </c:pt>
                <c:pt idx="2">
                  <c:v>0</c:v>
                </c:pt>
                <c:pt idx="3">
                  <c:v>0</c:v>
                </c:pt>
                <c:pt idx="4">
                  <c:v>0</c:v>
                </c:pt>
                <c:pt idx="5">
                  <c:v>0</c:v>
                </c:pt>
                <c:pt idx="6">
                  <c:v>0</c:v>
                </c:pt>
                <c:pt idx="7">
                  <c:v>0</c:v>
                </c:pt>
                <c:pt idx="8">
                  <c:v>0</c:v>
                </c:pt>
              </c:numCache>
            </c:numRef>
          </c:val>
          <c:smooth val="1"/>
          <c:extLst>
            <c:ext xmlns:c16="http://schemas.microsoft.com/office/drawing/2014/chart" uri="{C3380CC4-5D6E-409C-BE32-E72D297353CC}">
              <c16:uniqueId val="{00000001-971E-4A9B-89F4-D828541ACEAC}"/>
            </c:ext>
          </c:extLst>
        </c:ser>
        <c:dLbls>
          <c:showLegendKey val="0"/>
          <c:showVal val="0"/>
          <c:showCatName val="0"/>
          <c:showSerName val="0"/>
          <c:showPercent val="0"/>
          <c:showBubbleSize val="0"/>
        </c:dLbls>
        <c:smooth val="0"/>
        <c:axId val="125540271"/>
        <c:axId val="125518671"/>
      </c:lineChart>
      <c:catAx>
        <c:axId val="12554027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mn-lt"/>
                <a:ea typeface="+mn-ea"/>
                <a:cs typeface="+mn-cs"/>
              </a:defRPr>
            </a:pPr>
            <a:endParaRPr lang="tr-TR"/>
          </a:p>
        </c:txPr>
        <c:crossAx val="125518671"/>
        <c:crosses val="autoZero"/>
        <c:auto val="1"/>
        <c:lblAlgn val="ctr"/>
        <c:lblOffset val="100"/>
        <c:noMultiLvlLbl val="0"/>
      </c:catAx>
      <c:valAx>
        <c:axId val="125518671"/>
        <c:scaling>
          <c:orientation val="minMax"/>
        </c:scaling>
        <c:delete val="0"/>
        <c:axPos val="l"/>
        <c:majorGridlines>
          <c:spPr>
            <a:ln w="9525" cap="flat" cmpd="sng" algn="ctr">
              <a:solidFill>
                <a:schemeClr val="tx1">
                  <a:lumMod val="15000"/>
                  <a:lumOff val="85000"/>
                </a:schemeClr>
              </a:solidFill>
              <a:round/>
            </a:ln>
            <a:effectLst/>
          </c:spPr>
        </c:majorGridlines>
        <c:numFmt formatCode="@"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tr-TR"/>
          </a:p>
        </c:txPr>
        <c:crossAx val="125540271"/>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3175" cap="flat" cmpd="sng" algn="ctr">
      <a:solidFill>
        <a:sysClr val="windowText" lastClr="000000"/>
      </a:solidFill>
      <a:round/>
    </a:ln>
    <a:effectLst/>
  </c:spPr>
  <c:txPr>
    <a:bodyPr/>
    <a:lstStyle/>
    <a:p>
      <a:pPr>
        <a:defRPr/>
      </a:pPr>
      <a:endParaRPr lang="tr-TR"/>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tr-T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2"/>
                </a:solidFill>
                <a:latin typeface="+mn-lt"/>
                <a:ea typeface="+mn-ea"/>
                <a:cs typeface="+mn-cs"/>
              </a:defRPr>
            </a:pPr>
            <a:r>
              <a:rPr lang="tr-TR"/>
              <a:t>FİNAL SINAV SORU ANALİZİ</a:t>
            </a:r>
          </a:p>
        </c:rich>
      </c:tx>
      <c:layout>
        <c:manualLayout>
          <c:xMode val="edge"/>
          <c:yMode val="edge"/>
          <c:x val="0.40580055709473012"/>
          <c:y val="3.8793200242527678E-2"/>
        </c:manualLayout>
      </c:layout>
      <c:overlay val="0"/>
      <c:spPr>
        <a:noFill/>
        <a:ln>
          <a:noFill/>
        </a:ln>
        <a:effectLst/>
      </c:spPr>
      <c:txPr>
        <a:bodyPr rot="0" spcFirstLastPara="1" vertOverflow="ellipsis" vert="horz" wrap="square" anchor="ctr" anchorCtr="1"/>
        <a:lstStyle/>
        <a:p>
          <a:pPr>
            <a:defRPr sz="1600" b="1" i="0" u="none" strike="noStrike" kern="1200" baseline="0">
              <a:solidFill>
                <a:schemeClr val="tx2"/>
              </a:solidFill>
              <a:latin typeface="+mn-lt"/>
              <a:ea typeface="+mn-ea"/>
              <a:cs typeface="+mn-cs"/>
            </a:defRPr>
          </a:pPr>
          <a:endParaRPr lang="tr-TR"/>
        </a:p>
      </c:txPr>
    </c:title>
    <c:autoTitleDeleted val="0"/>
    <c:plotArea>
      <c:layout>
        <c:manualLayout>
          <c:layoutTarget val="inner"/>
          <c:xMode val="edge"/>
          <c:yMode val="edge"/>
          <c:x val="5.3740807418997498E-2"/>
          <c:y val="0.18421099907929309"/>
          <c:w val="0.9420447418153679"/>
          <c:h val="0.57833239765556577"/>
        </c:manualLayout>
      </c:layout>
      <c:barChart>
        <c:barDir val="col"/>
        <c:grouping val="clustered"/>
        <c:varyColors val="0"/>
        <c:ser>
          <c:idx val="0"/>
          <c:order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c:spPr>
          <c:invertIfNegative val="0"/>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FF0000"/>
                    </a:solidFill>
                    <a:latin typeface="+mn-lt"/>
                    <a:ea typeface="+mn-ea"/>
                    <a:cs typeface="+mn-cs"/>
                  </a:defRPr>
                </a:pPr>
                <a:endParaRPr lang="tr-T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Final!$F$5:$AS$5</c:f>
              <c:strCache>
                <c:ptCount val="40"/>
                <c:pt idx="0">
                  <c:v> </c:v>
                </c:pt>
                <c:pt idx="1">
                  <c:v> </c:v>
                </c:pt>
                <c:pt idx="2">
                  <c:v> </c:v>
                </c:pt>
                <c:pt idx="3">
                  <c:v> </c:v>
                </c:pt>
                <c:pt idx="4">
                  <c:v> </c:v>
                </c:pt>
                <c:pt idx="5">
                  <c:v> </c:v>
                </c:pt>
                <c:pt idx="6">
                  <c:v> </c:v>
                </c:pt>
                <c:pt idx="7">
                  <c:v> </c:v>
                </c:pt>
                <c:pt idx="8">
                  <c:v> </c:v>
                </c:pt>
                <c:pt idx="9">
                  <c:v> </c:v>
                </c:pt>
                <c:pt idx="10">
                  <c:v> </c:v>
                </c:pt>
                <c:pt idx="11">
                  <c:v> </c:v>
                </c:pt>
                <c:pt idx="12">
                  <c:v> </c:v>
                </c:pt>
                <c:pt idx="13">
                  <c:v> </c:v>
                </c:pt>
                <c:pt idx="14">
                  <c:v> </c:v>
                </c:pt>
                <c:pt idx="15">
                  <c:v> </c:v>
                </c:pt>
                <c:pt idx="16">
                  <c:v> </c:v>
                </c:pt>
                <c:pt idx="17">
                  <c:v> </c:v>
                </c:pt>
                <c:pt idx="18">
                  <c:v> </c:v>
                </c:pt>
                <c:pt idx="19">
                  <c:v> </c:v>
                </c:pt>
                <c:pt idx="20">
                  <c:v> </c:v>
                </c:pt>
                <c:pt idx="21">
                  <c:v> </c:v>
                </c:pt>
                <c:pt idx="22">
                  <c:v> </c:v>
                </c:pt>
                <c:pt idx="23">
                  <c:v> </c:v>
                </c:pt>
                <c:pt idx="24">
                  <c:v> </c:v>
                </c:pt>
                <c:pt idx="25">
                  <c:v> </c:v>
                </c:pt>
                <c:pt idx="26">
                  <c:v> </c:v>
                </c:pt>
                <c:pt idx="27">
                  <c:v> </c:v>
                </c:pt>
                <c:pt idx="28">
                  <c:v> </c:v>
                </c:pt>
                <c:pt idx="29">
                  <c:v> </c:v>
                </c:pt>
                <c:pt idx="30">
                  <c:v> </c:v>
                </c:pt>
                <c:pt idx="31">
                  <c:v> </c:v>
                </c:pt>
                <c:pt idx="32">
                  <c:v> </c:v>
                </c:pt>
                <c:pt idx="33">
                  <c:v> </c:v>
                </c:pt>
                <c:pt idx="34">
                  <c:v> </c:v>
                </c:pt>
                <c:pt idx="35">
                  <c:v> </c:v>
                </c:pt>
                <c:pt idx="36">
                  <c:v> </c:v>
                </c:pt>
                <c:pt idx="37">
                  <c:v> </c:v>
                </c:pt>
                <c:pt idx="38">
                  <c:v> </c:v>
                </c:pt>
                <c:pt idx="39">
                  <c:v> </c:v>
                </c:pt>
              </c:strCache>
            </c:strRef>
          </c:cat>
          <c:val>
            <c:numRef>
              <c:f>Final!$F$95:$AS$95</c:f>
              <c:numCache>
                <c:formatCode>0.00</c:formatCode>
                <c:ptCount val="4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numCache>
            </c:numRef>
          </c:val>
          <c:extLst>
            <c:ext xmlns:c16="http://schemas.microsoft.com/office/drawing/2014/chart" uri="{C3380CC4-5D6E-409C-BE32-E72D297353CC}">
              <c16:uniqueId val="{00000000-16BF-42D0-9FF4-7362EC8E195E}"/>
            </c:ext>
          </c:extLst>
        </c:ser>
        <c:dLbls>
          <c:dLblPos val="inEnd"/>
          <c:showLegendKey val="0"/>
          <c:showVal val="1"/>
          <c:showCatName val="0"/>
          <c:showSerName val="0"/>
          <c:showPercent val="0"/>
          <c:showBubbleSize val="0"/>
        </c:dLbls>
        <c:gapWidth val="100"/>
        <c:overlap val="-24"/>
        <c:axId val="288018816"/>
        <c:axId val="288020736"/>
      </c:barChart>
      <c:catAx>
        <c:axId val="288018816"/>
        <c:scaling>
          <c:orientation val="minMax"/>
        </c:scaling>
        <c:delete val="0"/>
        <c:axPos val="b"/>
        <c:numFmt formatCode="General" sourceLinked="1"/>
        <c:majorTickMark val="none"/>
        <c:minorTickMark val="none"/>
        <c:tickLblPos val="nextTo"/>
        <c:spPr>
          <a:noFill/>
          <a:ln w="9525" cap="flat" cmpd="sng" algn="ctr">
            <a:solidFill>
              <a:schemeClr val="tx2">
                <a:lumMod val="15000"/>
                <a:lumOff val="85000"/>
              </a:schemeClr>
            </a:solidFill>
            <a:round/>
          </a:ln>
          <a:effectLst/>
        </c:spPr>
        <c:txPr>
          <a:bodyPr rot="-5400000" spcFirstLastPara="1" vertOverflow="ellipsis" wrap="square" anchor="ctr" anchorCtr="1"/>
          <a:lstStyle/>
          <a:p>
            <a:pPr>
              <a:defRPr sz="900" b="0" i="0" u="none" strike="noStrike" kern="1200" baseline="0">
                <a:solidFill>
                  <a:schemeClr val="tx2"/>
                </a:solidFill>
                <a:latin typeface="+mn-lt"/>
                <a:ea typeface="+mn-ea"/>
                <a:cs typeface="+mn-cs"/>
              </a:defRPr>
            </a:pPr>
            <a:endParaRPr lang="tr-TR"/>
          </a:p>
        </c:txPr>
        <c:crossAx val="288020736"/>
        <c:crosses val="autoZero"/>
        <c:auto val="1"/>
        <c:lblAlgn val="ctr"/>
        <c:lblOffset val="100"/>
        <c:tickLblSkip val="1"/>
        <c:tickMarkSkip val="1"/>
        <c:noMultiLvlLbl val="0"/>
      </c:catAx>
      <c:valAx>
        <c:axId val="288020736"/>
        <c:scaling>
          <c:orientation val="minMax"/>
          <c:max val="100"/>
        </c:scaling>
        <c:delete val="0"/>
        <c:axPos val="l"/>
        <c:majorGridlines>
          <c:spPr>
            <a:ln w="9525" cap="flat" cmpd="sng" algn="ctr">
              <a:solidFill>
                <a:schemeClr val="tx2">
                  <a:lumMod val="15000"/>
                  <a:lumOff val="85000"/>
                </a:schemeClr>
              </a:solidFill>
              <a:round/>
            </a:ln>
            <a:effectLst/>
          </c:spPr>
        </c:majorGridlines>
        <c:title>
          <c:tx>
            <c:rich>
              <a:bodyPr rot="-5400000" spcFirstLastPara="1" vertOverflow="ellipsis" vert="horz" wrap="square" anchor="ctr" anchorCtr="1"/>
              <a:lstStyle/>
              <a:p>
                <a:pPr>
                  <a:defRPr sz="900" b="1" i="0" u="none" strike="noStrike" kern="1200" baseline="0">
                    <a:solidFill>
                      <a:schemeClr val="tx2"/>
                    </a:solidFill>
                    <a:latin typeface="+mn-lt"/>
                    <a:ea typeface="+mn-ea"/>
                    <a:cs typeface="+mn-cs"/>
                  </a:defRPr>
                </a:pPr>
                <a:r>
                  <a:rPr lang="tr-TR"/>
                  <a:t>BAŞARI YÜZDESİ</a:t>
                </a:r>
              </a:p>
            </c:rich>
          </c:tx>
          <c:layout>
            <c:manualLayout>
              <c:xMode val="edge"/>
              <c:yMode val="edge"/>
              <c:x val="1.4271136232452273E-2"/>
              <c:y val="0.30172459046067518"/>
            </c:manualLayout>
          </c:layout>
          <c:overlay val="0"/>
          <c:spPr>
            <a:noFill/>
            <a:ln>
              <a:noFill/>
            </a:ln>
            <a:effectLst/>
          </c:spPr>
          <c:txPr>
            <a:bodyPr rot="-5400000" spcFirstLastPara="1" vertOverflow="ellipsis" vert="horz" wrap="square" anchor="ctr" anchorCtr="1"/>
            <a:lstStyle/>
            <a:p>
              <a:pPr>
                <a:defRPr sz="900" b="1" i="0" u="none" strike="noStrike" kern="1200" baseline="0">
                  <a:solidFill>
                    <a:schemeClr val="tx2"/>
                  </a:solidFill>
                  <a:latin typeface="+mn-lt"/>
                  <a:ea typeface="+mn-ea"/>
                  <a:cs typeface="+mn-cs"/>
                </a:defRPr>
              </a:pPr>
              <a:endParaRPr lang="tr-TR"/>
            </a:p>
          </c:txPr>
        </c:title>
        <c:numFmt formatCode="0" sourceLinked="0"/>
        <c:majorTickMark val="none"/>
        <c:minorTickMark val="none"/>
        <c:tickLblPos val="nextTo"/>
        <c:spPr>
          <a:noFill/>
          <a:ln>
            <a:noFill/>
          </a:ln>
          <a:effectLst/>
        </c:spPr>
        <c:txPr>
          <a:bodyPr rot="0" spcFirstLastPara="1" vertOverflow="ellipsis" wrap="square" anchor="ctr" anchorCtr="1"/>
          <a:lstStyle/>
          <a:p>
            <a:pPr>
              <a:defRPr sz="900" b="0" i="0" u="none" strike="noStrike" kern="1200" baseline="0">
                <a:solidFill>
                  <a:schemeClr val="tx2"/>
                </a:solidFill>
                <a:latin typeface="+mn-lt"/>
                <a:ea typeface="+mn-ea"/>
                <a:cs typeface="+mn-cs"/>
              </a:defRPr>
            </a:pPr>
            <a:endParaRPr lang="tr-TR"/>
          </a:p>
        </c:txPr>
        <c:crossAx val="288018816"/>
        <c:crosses val="autoZero"/>
        <c:crossBetween val="between"/>
        <c:majorUnit val="10"/>
      </c:valAx>
      <c:spPr>
        <a:noFill/>
        <a:ln>
          <a:noFill/>
        </a:ln>
        <a:effectLst/>
      </c:spPr>
    </c:plotArea>
    <c:plotVisOnly val="1"/>
    <c:dispBlanksAs val="gap"/>
    <c:showDLblsOverMax val="0"/>
  </c:chart>
  <c:spPr>
    <a:solidFill>
      <a:schemeClr val="bg1"/>
    </a:solidFill>
    <a:ln w="3175" cap="flat" cmpd="sng" algn="ctr">
      <a:solidFill>
        <a:sysClr val="windowText" lastClr="000000"/>
      </a:solidFill>
      <a:round/>
    </a:ln>
    <a:effectLst/>
  </c:spPr>
  <c:txPr>
    <a:bodyPr/>
    <a:lstStyle/>
    <a:p>
      <a:pPr>
        <a:defRPr/>
      </a:pPr>
      <a:endParaRPr lang="tr-TR"/>
    </a:p>
  </c:txPr>
  <c:printSettings>
    <c:headerFooter alignWithMargins="0"/>
    <c:pageMargins b="1" l="0.75000000000000022" r="0.75000000000000022" t="1" header="0.5" footer="0.5"/>
    <c:pageSetup paperSize="9" orientation="landscape"/>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tr-T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1"/>
          <c:order val="1"/>
          <c:dPt>
            <c:idx val="0"/>
            <c:bubble3D val="0"/>
            <c:spPr>
              <a:gradFill>
                <a:gsLst>
                  <a:gs pos="100000">
                    <a:schemeClr val="accent1">
                      <a:lumMod val="60000"/>
                      <a:lumOff val="40000"/>
                    </a:schemeClr>
                  </a:gs>
                  <a:gs pos="0">
                    <a:schemeClr val="accent1"/>
                  </a:gs>
                </a:gsLst>
                <a:lin ang="5400000" scaled="0"/>
              </a:gradFill>
              <a:ln w="19050">
                <a:solidFill>
                  <a:schemeClr val="lt1"/>
                </a:solidFill>
              </a:ln>
              <a:effectLst/>
            </c:spPr>
            <c:extLst>
              <c:ext xmlns:c16="http://schemas.microsoft.com/office/drawing/2014/chart" uri="{C3380CC4-5D6E-409C-BE32-E72D297353CC}">
                <c16:uniqueId val="{00000001-588E-4EA9-93A4-9CC97453FC9B}"/>
              </c:ext>
            </c:extLst>
          </c:dPt>
          <c:dPt>
            <c:idx val="1"/>
            <c:bubble3D val="0"/>
            <c:spPr>
              <a:gradFill>
                <a:gsLst>
                  <a:gs pos="100000">
                    <a:schemeClr val="accent2">
                      <a:lumMod val="60000"/>
                      <a:lumOff val="40000"/>
                    </a:schemeClr>
                  </a:gs>
                  <a:gs pos="0">
                    <a:schemeClr val="accent2"/>
                  </a:gs>
                </a:gsLst>
                <a:lin ang="5400000" scaled="0"/>
              </a:gradFill>
              <a:ln w="19050">
                <a:solidFill>
                  <a:schemeClr val="lt1"/>
                </a:solidFill>
              </a:ln>
              <a:effectLst/>
            </c:spPr>
            <c:extLst>
              <c:ext xmlns:c16="http://schemas.microsoft.com/office/drawing/2014/chart" uri="{C3380CC4-5D6E-409C-BE32-E72D297353CC}">
                <c16:uniqueId val="{00000003-588E-4EA9-93A4-9CC97453FC9B}"/>
              </c:ext>
            </c:extLst>
          </c:dPt>
          <c:dPt>
            <c:idx val="2"/>
            <c:bubble3D val="0"/>
            <c:spPr>
              <a:gradFill>
                <a:gsLst>
                  <a:gs pos="100000">
                    <a:schemeClr val="accent3">
                      <a:lumMod val="60000"/>
                      <a:lumOff val="40000"/>
                    </a:schemeClr>
                  </a:gs>
                  <a:gs pos="0">
                    <a:schemeClr val="accent3"/>
                  </a:gs>
                </a:gsLst>
                <a:lin ang="5400000" scaled="0"/>
              </a:gradFill>
              <a:ln w="19050">
                <a:solidFill>
                  <a:schemeClr val="lt1"/>
                </a:solidFill>
              </a:ln>
              <a:effectLst/>
            </c:spPr>
            <c:extLst>
              <c:ext xmlns:c16="http://schemas.microsoft.com/office/drawing/2014/chart" uri="{C3380CC4-5D6E-409C-BE32-E72D297353CC}">
                <c16:uniqueId val="{00000005-588E-4EA9-93A4-9CC97453FC9B}"/>
              </c:ext>
            </c:extLst>
          </c:dPt>
          <c:dPt>
            <c:idx val="3"/>
            <c:bubble3D val="0"/>
            <c:spPr>
              <a:gradFill>
                <a:gsLst>
                  <a:gs pos="100000">
                    <a:schemeClr val="accent4">
                      <a:lumMod val="60000"/>
                      <a:lumOff val="40000"/>
                    </a:schemeClr>
                  </a:gs>
                  <a:gs pos="0">
                    <a:schemeClr val="accent4"/>
                  </a:gs>
                </a:gsLst>
                <a:lin ang="5400000" scaled="0"/>
              </a:gradFill>
              <a:ln w="19050">
                <a:solidFill>
                  <a:schemeClr val="lt1"/>
                </a:solidFill>
              </a:ln>
              <a:effectLst/>
            </c:spPr>
            <c:extLst>
              <c:ext xmlns:c16="http://schemas.microsoft.com/office/drawing/2014/chart" uri="{C3380CC4-5D6E-409C-BE32-E72D297353CC}">
                <c16:uniqueId val="{00000007-588E-4EA9-93A4-9CC97453FC9B}"/>
              </c:ext>
            </c:extLst>
          </c:dPt>
          <c:dPt>
            <c:idx val="4"/>
            <c:bubble3D val="0"/>
            <c:spPr>
              <a:gradFill>
                <a:gsLst>
                  <a:gs pos="100000">
                    <a:schemeClr val="accent5">
                      <a:lumMod val="60000"/>
                      <a:lumOff val="40000"/>
                    </a:schemeClr>
                  </a:gs>
                  <a:gs pos="0">
                    <a:schemeClr val="accent5"/>
                  </a:gs>
                </a:gsLst>
                <a:lin ang="5400000" scaled="0"/>
              </a:gradFill>
              <a:ln w="19050">
                <a:solidFill>
                  <a:schemeClr val="lt1"/>
                </a:solidFill>
              </a:ln>
              <a:effectLst/>
            </c:spPr>
            <c:extLst>
              <c:ext xmlns:c16="http://schemas.microsoft.com/office/drawing/2014/chart" uri="{C3380CC4-5D6E-409C-BE32-E72D297353CC}">
                <c16:uniqueId val="{00000009-588E-4EA9-93A4-9CC97453FC9B}"/>
              </c:ext>
            </c:extLst>
          </c:dPt>
          <c:dPt>
            <c:idx val="5"/>
            <c:bubble3D val="0"/>
            <c:spPr>
              <a:gradFill>
                <a:gsLst>
                  <a:gs pos="100000">
                    <a:schemeClr val="accent6">
                      <a:lumMod val="60000"/>
                      <a:lumOff val="40000"/>
                    </a:schemeClr>
                  </a:gs>
                  <a:gs pos="0">
                    <a:schemeClr val="accent6"/>
                  </a:gs>
                </a:gsLst>
                <a:lin ang="5400000" scaled="0"/>
              </a:gradFill>
              <a:ln w="19050">
                <a:solidFill>
                  <a:schemeClr val="lt1"/>
                </a:solidFill>
              </a:ln>
              <a:effectLst/>
            </c:spPr>
            <c:extLst>
              <c:ext xmlns:c16="http://schemas.microsoft.com/office/drawing/2014/chart" uri="{C3380CC4-5D6E-409C-BE32-E72D297353CC}">
                <c16:uniqueId val="{0000000B-588E-4EA9-93A4-9CC97453FC9B}"/>
              </c:ext>
            </c:extLst>
          </c:dPt>
          <c:dPt>
            <c:idx val="6"/>
            <c:bubble3D val="0"/>
            <c:spPr>
              <a:gradFill>
                <a:gsLst>
                  <a:gs pos="100000">
                    <a:schemeClr val="accent1">
                      <a:lumMod val="60000"/>
                      <a:lumMod val="60000"/>
                      <a:lumOff val="40000"/>
                    </a:schemeClr>
                  </a:gs>
                  <a:gs pos="0">
                    <a:schemeClr val="accent1">
                      <a:lumMod val="60000"/>
                    </a:schemeClr>
                  </a:gs>
                </a:gsLst>
                <a:lin ang="5400000" scaled="0"/>
              </a:gradFill>
              <a:ln w="19050">
                <a:solidFill>
                  <a:schemeClr val="lt1"/>
                </a:solidFill>
              </a:ln>
              <a:effectLst/>
            </c:spPr>
            <c:extLst>
              <c:ext xmlns:c16="http://schemas.microsoft.com/office/drawing/2014/chart" uri="{C3380CC4-5D6E-409C-BE32-E72D297353CC}">
                <c16:uniqueId val="{0000000D-588E-4EA9-93A4-9CC97453FC9B}"/>
              </c:ext>
            </c:extLst>
          </c:dPt>
          <c:dPt>
            <c:idx val="7"/>
            <c:bubble3D val="0"/>
            <c:spPr>
              <a:gradFill>
                <a:gsLst>
                  <a:gs pos="100000">
                    <a:schemeClr val="accent2">
                      <a:lumMod val="60000"/>
                      <a:lumMod val="60000"/>
                      <a:lumOff val="40000"/>
                    </a:schemeClr>
                  </a:gs>
                  <a:gs pos="0">
                    <a:schemeClr val="accent2">
                      <a:lumMod val="60000"/>
                    </a:schemeClr>
                  </a:gs>
                </a:gsLst>
                <a:lin ang="5400000" scaled="0"/>
              </a:gradFill>
              <a:ln w="19050">
                <a:solidFill>
                  <a:schemeClr val="lt1"/>
                </a:solidFill>
              </a:ln>
              <a:effectLst/>
            </c:spPr>
            <c:extLst>
              <c:ext xmlns:c16="http://schemas.microsoft.com/office/drawing/2014/chart" uri="{C3380CC4-5D6E-409C-BE32-E72D297353CC}">
                <c16:uniqueId val="{0000000F-588E-4EA9-93A4-9CC97453FC9B}"/>
              </c:ext>
            </c:extLst>
          </c:dPt>
          <c:dPt>
            <c:idx val="8"/>
            <c:bubble3D val="0"/>
            <c:spPr>
              <a:gradFill>
                <a:gsLst>
                  <a:gs pos="100000">
                    <a:schemeClr val="accent3">
                      <a:lumMod val="60000"/>
                      <a:lumMod val="60000"/>
                      <a:lumOff val="40000"/>
                    </a:schemeClr>
                  </a:gs>
                  <a:gs pos="0">
                    <a:schemeClr val="accent3">
                      <a:lumMod val="60000"/>
                    </a:schemeClr>
                  </a:gs>
                </a:gsLst>
                <a:lin ang="5400000" scaled="0"/>
              </a:gradFill>
              <a:ln w="19050">
                <a:solidFill>
                  <a:schemeClr val="lt1"/>
                </a:solidFill>
              </a:ln>
              <a:effectLst/>
            </c:spPr>
            <c:extLst>
              <c:ext xmlns:c16="http://schemas.microsoft.com/office/drawing/2014/chart" uri="{C3380CC4-5D6E-409C-BE32-E72D297353CC}">
                <c16:uniqueId val="{00000011-588E-4EA9-93A4-9CC97453FC9B}"/>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75000"/>
                        <a:lumOff val="25000"/>
                      </a:schemeClr>
                    </a:solidFill>
                    <a:latin typeface="+mn-lt"/>
                    <a:ea typeface="+mn-ea"/>
                    <a:cs typeface="+mn-cs"/>
                  </a:defRPr>
                </a:pPr>
                <a:endParaRPr lang="tr-TR"/>
              </a:p>
            </c:txPr>
            <c:dLblPos val="inEnd"/>
            <c:showLegendKey val="0"/>
            <c:showVal val="0"/>
            <c:showCatName val="0"/>
            <c:showSerName val="0"/>
            <c:showPercent val="1"/>
            <c:showBubbleSize val="0"/>
            <c:showLeaderLines val="1"/>
            <c:leaderLines>
              <c:spPr>
                <a:ln w="9525" cap="flat" cmpd="sng" algn="ctr">
                  <a:solidFill>
                    <a:schemeClr val="dk1">
                      <a:lumMod val="35000"/>
                      <a:lumOff val="65000"/>
                    </a:schemeClr>
                  </a:solidFill>
                  <a:round/>
                </a:ln>
                <a:effectLst/>
              </c:spPr>
            </c:leaderLines>
            <c:extLst>
              <c:ext xmlns:c15="http://schemas.microsoft.com/office/drawing/2012/chart" uri="{CE6537A1-D6FC-4f65-9D91-7224C49458BB}"/>
            </c:extLst>
          </c:dLbls>
          <c:cat>
            <c:strRef>
              <c:f>Final!$A$120:$A$128</c:f>
              <c:strCache>
                <c:ptCount val="9"/>
                <c:pt idx="0">
                  <c:v>0-29</c:v>
                </c:pt>
                <c:pt idx="1">
                  <c:v>30-39</c:v>
                </c:pt>
                <c:pt idx="2">
                  <c:v>40-49</c:v>
                </c:pt>
                <c:pt idx="3">
                  <c:v>50-59</c:v>
                </c:pt>
                <c:pt idx="4">
                  <c:v>60-69</c:v>
                </c:pt>
                <c:pt idx="5">
                  <c:v>70-74</c:v>
                </c:pt>
                <c:pt idx="6">
                  <c:v>75-79</c:v>
                </c:pt>
                <c:pt idx="7">
                  <c:v>80-89</c:v>
                </c:pt>
                <c:pt idx="8">
                  <c:v>90-100</c:v>
                </c:pt>
              </c:strCache>
            </c:strRef>
          </c:cat>
          <c:val>
            <c:numRef>
              <c:f>Final!$C$120:$C$128</c:f>
              <c:numCache>
                <c:formatCode>0</c:formatCode>
                <c:ptCount val="9"/>
                <c:pt idx="0">
                  <c:v>0</c:v>
                </c:pt>
                <c:pt idx="1">
                  <c:v>0</c:v>
                </c:pt>
                <c:pt idx="2">
                  <c:v>0</c:v>
                </c:pt>
                <c:pt idx="3">
                  <c:v>0</c:v>
                </c:pt>
                <c:pt idx="4">
                  <c:v>0</c:v>
                </c:pt>
                <c:pt idx="5">
                  <c:v>0</c:v>
                </c:pt>
                <c:pt idx="6">
                  <c:v>0</c:v>
                </c:pt>
                <c:pt idx="7">
                  <c:v>0</c:v>
                </c:pt>
                <c:pt idx="8">
                  <c:v>0</c:v>
                </c:pt>
              </c:numCache>
            </c:numRef>
          </c:val>
          <c:extLst>
            <c:ext xmlns:c16="http://schemas.microsoft.com/office/drawing/2014/chart" uri="{C3380CC4-5D6E-409C-BE32-E72D297353CC}">
              <c16:uniqueId val="{00000012-588E-4EA9-93A4-9CC97453FC9B}"/>
            </c:ext>
          </c:extLst>
        </c:ser>
        <c:dLbls>
          <c:dLblPos val="inEnd"/>
          <c:showLegendKey val="0"/>
          <c:showVal val="0"/>
          <c:showCatName val="0"/>
          <c:showSerName val="0"/>
          <c:showPercent val="1"/>
          <c:showBubbleSize val="0"/>
          <c:showLeaderLines val="1"/>
        </c:dLbls>
        <c:firstSliceAng val="0"/>
        <c:extLst>
          <c:ext xmlns:c15="http://schemas.microsoft.com/office/drawing/2012/chart" uri="{02D57815-91ED-43cb-92C2-25804820EDAC}">
            <c15:filteredPieSeries>
              <c15:ser>
                <c:idx val="0"/>
                <c:order val="0"/>
                <c:dPt>
                  <c:idx val="0"/>
                  <c:bubble3D val="0"/>
                  <c:spPr>
                    <a:gradFill>
                      <a:gsLst>
                        <a:gs pos="100000">
                          <a:schemeClr val="accent1">
                            <a:lumMod val="60000"/>
                            <a:lumOff val="40000"/>
                          </a:schemeClr>
                        </a:gs>
                        <a:gs pos="0">
                          <a:schemeClr val="accent1"/>
                        </a:gs>
                      </a:gsLst>
                      <a:lin ang="5400000" scaled="0"/>
                    </a:gradFill>
                    <a:ln w="19050">
                      <a:solidFill>
                        <a:schemeClr val="lt1"/>
                      </a:solidFill>
                    </a:ln>
                    <a:effectLst/>
                  </c:spPr>
                  <c:extLst>
                    <c:ext xmlns:c16="http://schemas.microsoft.com/office/drawing/2014/chart" uri="{C3380CC4-5D6E-409C-BE32-E72D297353CC}">
                      <c16:uniqueId val="{00000014-588E-4EA9-93A4-9CC97453FC9B}"/>
                    </c:ext>
                  </c:extLst>
                </c:dPt>
                <c:dPt>
                  <c:idx val="1"/>
                  <c:bubble3D val="0"/>
                  <c:spPr>
                    <a:gradFill>
                      <a:gsLst>
                        <a:gs pos="100000">
                          <a:schemeClr val="accent2">
                            <a:lumMod val="60000"/>
                            <a:lumOff val="40000"/>
                          </a:schemeClr>
                        </a:gs>
                        <a:gs pos="0">
                          <a:schemeClr val="accent2"/>
                        </a:gs>
                      </a:gsLst>
                      <a:lin ang="5400000" scaled="0"/>
                    </a:gradFill>
                    <a:ln w="19050">
                      <a:solidFill>
                        <a:schemeClr val="lt1"/>
                      </a:solidFill>
                    </a:ln>
                    <a:effectLst/>
                  </c:spPr>
                  <c:extLst>
                    <c:ext xmlns:c16="http://schemas.microsoft.com/office/drawing/2014/chart" uri="{C3380CC4-5D6E-409C-BE32-E72D297353CC}">
                      <c16:uniqueId val="{00000016-588E-4EA9-93A4-9CC97453FC9B}"/>
                    </c:ext>
                  </c:extLst>
                </c:dPt>
                <c:dPt>
                  <c:idx val="2"/>
                  <c:bubble3D val="0"/>
                  <c:spPr>
                    <a:gradFill>
                      <a:gsLst>
                        <a:gs pos="100000">
                          <a:schemeClr val="accent3">
                            <a:lumMod val="60000"/>
                            <a:lumOff val="40000"/>
                          </a:schemeClr>
                        </a:gs>
                        <a:gs pos="0">
                          <a:schemeClr val="accent3"/>
                        </a:gs>
                      </a:gsLst>
                      <a:lin ang="5400000" scaled="0"/>
                    </a:gradFill>
                    <a:ln w="19050">
                      <a:solidFill>
                        <a:schemeClr val="lt1"/>
                      </a:solidFill>
                    </a:ln>
                    <a:effectLst/>
                  </c:spPr>
                  <c:extLst>
                    <c:ext xmlns:c16="http://schemas.microsoft.com/office/drawing/2014/chart" uri="{C3380CC4-5D6E-409C-BE32-E72D297353CC}">
                      <c16:uniqueId val="{00000018-588E-4EA9-93A4-9CC97453FC9B}"/>
                    </c:ext>
                  </c:extLst>
                </c:dPt>
                <c:dPt>
                  <c:idx val="3"/>
                  <c:bubble3D val="0"/>
                  <c:spPr>
                    <a:gradFill>
                      <a:gsLst>
                        <a:gs pos="100000">
                          <a:schemeClr val="accent4">
                            <a:lumMod val="60000"/>
                            <a:lumOff val="40000"/>
                          </a:schemeClr>
                        </a:gs>
                        <a:gs pos="0">
                          <a:schemeClr val="accent4"/>
                        </a:gs>
                      </a:gsLst>
                      <a:lin ang="5400000" scaled="0"/>
                    </a:gradFill>
                    <a:ln w="19050">
                      <a:solidFill>
                        <a:schemeClr val="lt1"/>
                      </a:solidFill>
                    </a:ln>
                    <a:effectLst/>
                  </c:spPr>
                  <c:extLst>
                    <c:ext xmlns:c16="http://schemas.microsoft.com/office/drawing/2014/chart" uri="{C3380CC4-5D6E-409C-BE32-E72D297353CC}">
                      <c16:uniqueId val="{0000001A-588E-4EA9-93A4-9CC97453FC9B}"/>
                    </c:ext>
                  </c:extLst>
                </c:dPt>
                <c:dPt>
                  <c:idx val="4"/>
                  <c:bubble3D val="0"/>
                  <c:spPr>
                    <a:gradFill>
                      <a:gsLst>
                        <a:gs pos="100000">
                          <a:schemeClr val="accent5">
                            <a:lumMod val="60000"/>
                            <a:lumOff val="40000"/>
                          </a:schemeClr>
                        </a:gs>
                        <a:gs pos="0">
                          <a:schemeClr val="accent5"/>
                        </a:gs>
                      </a:gsLst>
                      <a:lin ang="5400000" scaled="0"/>
                    </a:gradFill>
                    <a:ln w="19050">
                      <a:solidFill>
                        <a:schemeClr val="lt1"/>
                      </a:solidFill>
                    </a:ln>
                    <a:effectLst/>
                  </c:spPr>
                  <c:extLst>
                    <c:ext xmlns:c16="http://schemas.microsoft.com/office/drawing/2014/chart" uri="{C3380CC4-5D6E-409C-BE32-E72D297353CC}">
                      <c16:uniqueId val="{0000001C-588E-4EA9-93A4-9CC97453FC9B}"/>
                    </c:ext>
                  </c:extLst>
                </c:dPt>
                <c:dPt>
                  <c:idx val="5"/>
                  <c:bubble3D val="0"/>
                  <c:spPr>
                    <a:gradFill>
                      <a:gsLst>
                        <a:gs pos="100000">
                          <a:schemeClr val="accent6">
                            <a:lumMod val="60000"/>
                            <a:lumOff val="40000"/>
                          </a:schemeClr>
                        </a:gs>
                        <a:gs pos="0">
                          <a:schemeClr val="accent6"/>
                        </a:gs>
                      </a:gsLst>
                      <a:lin ang="5400000" scaled="0"/>
                    </a:gradFill>
                    <a:ln w="19050">
                      <a:solidFill>
                        <a:schemeClr val="lt1"/>
                      </a:solidFill>
                    </a:ln>
                    <a:effectLst/>
                  </c:spPr>
                  <c:extLst>
                    <c:ext xmlns:c16="http://schemas.microsoft.com/office/drawing/2014/chart" uri="{C3380CC4-5D6E-409C-BE32-E72D297353CC}">
                      <c16:uniqueId val="{0000001E-588E-4EA9-93A4-9CC97453FC9B}"/>
                    </c:ext>
                  </c:extLst>
                </c:dPt>
                <c:dPt>
                  <c:idx val="6"/>
                  <c:bubble3D val="0"/>
                  <c:spPr>
                    <a:gradFill>
                      <a:gsLst>
                        <a:gs pos="100000">
                          <a:schemeClr val="accent1">
                            <a:lumMod val="60000"/>
                            <a:lumMod val="60000"/>
                            <a:lumOff val="40000"/>
                          </a:schemeClr>
                        </a:gs>
                        <a:gs pos="0">
                          <a:schemeClr val="accent1">
                            <a:lumMod val="60000"/>
                          </a:schemeClr>
                        </a:gs>
                      </a:gsLst>
                      <a:lin ang="5400000" scaled="0"/>
                    </a:gradFill>
                    <a:ln w="19050">
                      <a:solidFill>
                        <a:schemeClr val="lt1"/>
                      </a:solidFill>
                    </a:ln>
                    <a:effectLst/>
                  </c:spPr>
                  <c:extLst>
                    <c:ext xmlns:c16="http://schemas.microsoft.com/office/drawing/2014/chart" uri="{C3380CC4-5D6E-409C-BE32-E72D297353CC}">
                      <c16:uniqueId val="{00000020-588E-4EA9-93A4-9CC97453FC9B}"/>
                    </c:ext>
                  </c:extLst>
                </c:dPt>
                <c:dPt>
                  <c:idx val="7"/>
                  <c:bubble3D val="0"/>
                  <c:spPr>
                    <a:gradFill>
                      <a:gsLst>
                        <a:gs pos="100000">
                          <a:schemeClr val="accent2">
                            <a:lumMod val="60000"/>
                            <a:lumMod val="60000"/>
                            <a:lumOff val="40000"/>
                          </a:schemeClr>
                        </a:gs>
                        <a:gs pos="0">
                          <a:schemeClr val="accent2">
                            <a:lumMod val="60000"/>
                          </a:schemeClr>
                        </a:gs>
                      </a:gsLst>
                      <a:lin ang="5400000" scaled="0"/>
                    </a:gradFill>
                    <a:ln w="19050">
                      <a:solidFill>
                        <a:schemeClr val="lt1"/>
                      </a:solidFill>
                    </a:ln>
                    <a:effectLst/>
                  </c:spPr>
                  <c:extLst>
                    <c:ext xmlns:c16="http://schemas.microsoft.com/office/drawing/2014/chart" uri="{C3380CC4-5D6E-409C-BE32-E72D297353CC}">
                      <c16:uniqueId val="{00000022-588E-4EA9-93A4-9CC97453FC9B}"/>
                    </c:ext>
                  </c:extLst>
                </c:dPt>
                <c:dPt>
                  <c:idx val="8"/>
                  <c:bubble3D val="0"/>
                  <c:spPr>
                    <a:gradFill>
                      <a:gsLst>
                        <a:gs pos="100000">
                          <a:schemeClr val="accent3">
                            <a:lumMod val="60000"/>
                            <a:lumMod val="60000"/>
                            <a:lumOff val="40000"/>
                          </a:schemeClr>
                        </a:gs>
                        <a:gs pos="0">
                          <a:schemeClr val="accent3">
                            <a:lumMod val="60000"/>
                          </a:schemeClr>
                        </a:gs>
                      </a:gsLst>
                      <a:lin ang="5400000" scaled="0"/>
                    </a:gradFill>
                    <a:ln w="19050">
                      <a:solidFill>
                        <a:schemeClr val="lt1"/>
                      </a:solidFill>
                    </a:ln>
                    <a:effectLst/>
                  </c:spPr>
                  <c:extLst>
                    <c:ext xmlns:c16="http://schemas.microsoft.com/office/drawing/2014/chart" uri="{C3380CC4-5D6E-409C-BE32-E72D297353CC}">
                      <c16:uniqueId val="{00000024-588E-4EA9-93A4-9CC97453FC9B}"/>
                    </c:ext>
                  </c:extLst>
                </c:dPt>
                <c:dLbls>
                  <c:spPr>
                    <a:solidFill>
                      <a:sysClr val="window" lastClr="FFFFFF">
                        <a:alpha val="75000"/>
                      </a:sysClr>
                    </a:solidFill>
                    <a:ln w="9525">
                      <a:solidFill>
                        <a:sysClr val="windowText" lastClr="000000">
                          <a:lumMod val="25000"/>
                          <a:lumOff val="75000"/>
                        </a:sysClr>
                      </a:solid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tr-TR"/>
                    </a:p>
                  </c:txPr>
                  <c:dLblPos val="outEnd"/>
                  <c:showLegendKey val="0"/>
                  <c:showVal val="0"/>
                  <c:showCatName val="1"/>
                  <c:showSerName val="0"/>
                  <c:showPercent val="1"/>
                  <c:showBubbleSize val="0"/>
                  <c:showLeaderLines val="0"/>
                  <c:extLst>
                    <c:ext uri="{CE6537A1-D6FC-4f65-9D91-7224C49458BB}">
                      <c15:spPr xmlns:c15="http://schemas.microsoft.com/office/drawing/2012/chart">
                        <a:prstGeom prst="wedgeRectCallout">
                          <a:avLst/>
                        </a:prstGeom>
                        <a:noFill/>
                        <a:ln>
                          <a:noFill/>
                        </a:ln>
                      </c15:spPr>
                    </c:ext>
                  </c:extLst>
                </c:dLbls>
                <c:cat>
                  <c:strRef>
                    <c:extLst>
                      <c:ext uri="{02D57815-91ED-43cb-92C2-25804820EDAC}">
                        <c15:formulaRef>
                          <c15:sqref>Final!$A$120:$A$128</c15:sqref>
                        </c15:formulaRef>
                      </c:ext>
                    </c:extLst>
                    <c:strCache>
                      <c:ptCount val="9"/>
                      <c:pt idx="0">
                        <c:v>0-29</c:v>
                      </c:pt>
                      <c:pt idx="1">
                        <c:v>30-39</c:v>
                      </c:pt>
                      <c:pt idx="2">
                        <c:v>40-49</c:v>
                      </c:pt>
                      <c:pt idx="3">
                        <c:v>50-59</c:v>
                      </c:pt>
                      <c:pt idx="4">
                        <c:v>60-69</c:v>
                      </c:pt>
                      <c:pt idx="5">
                        <c:v>70-74</c:v>
                      </c:pt>
                      <c:pt idx="6">
                        <c:v>75-79</c:v>
                      </c:pt>
                      <c:pt idx="7">
                        <c:v>80-89</c:v>
                      </c:pt>
                      <c:pt idx="8">
                        <c:v>90-100</c:v>
                      </c:pt>
                    </c:strCache>
                  </c:strRef>
                </c:cat>
                <c:val>
                  <c:numRef>
                    <c:extLst>
                      <c:ext uri="{02D57815-91ED-43cb-92C2-25804820EDAC}">
                        <c15:formulaRef>
                          <c15:sqref>Final!$B$120:$B$128</c15:sqref>
                        </c15:formulaRef>
                      </c:ext>
                    </c:extLst>
                    <c:numCache>
                      <c:formatCode>@</c:formatCode>
                      <c:ptCount val="9"/>
                    </c:numCache>
                  </c:numRef>
                </c:val>
                <c:extLst>
                  <c:ext xmlns:c16="http://schemas.microsoft.com/office/drawing/2014/chart" uri="{C3380CC4-5D6E-409C-BE32-E72D297353CC}">
                    <c16:uniqueId val="{00000025-588E-4EA9-93A4-9CC97453FC9B}"/>
                  </c:ext>
                </c:extLst>
              </c15:ser>
            </c15:filteredPieSeries>
          </c:ext>
        </c:extLst>
      </c:pieChart>
      <c:spPr>
        <a:noFill/>
        <a:ln>
          <a:noFill/>
        </a:ln>
        <a:effectLst/>
      </c:spPr>
    </c:plotArea>
    <c:legend>
      <c:legendPos val="r"/>
      <c:overlay val="0"/>
      <c:spPr>
        <a:solidFill>
          <a:schemeClr val="lt1">
            <a:alpha val="50000"/>
          </a:schemeClr>
        </a:solid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tr-TR"/>
        </a:p>
      </c:txPr>
    </c:legend>
    <c:plotVisOnly val="1"/>
    <c:dispBlanksAs val="zero"/>
    <c:showDLblsOverMax val="0"/>
  </c:chart>
  <c:spPr>
    <a:pattFill prst="dkDnDiag">
      <a:fgClr>
        <a:schemeClr val="lt1"/>
      </a:fgClr>
      <a:bgClr>
        <a:schemeClr val="dk1">
          <a:lumMod val="10000"/>
          <a:lumOff val="90000"/>
        </a:schemeClr>
      </a:bgClr>
    </a:pattFill>
    <a:ln w="3175" cap="flat" cmpd="sng" algn="ctr">
      <a:solidFill>
        <a:sysClr val="windowText" lastClr="000000"/>
      </a:solidFill>
      <a:round/>
    </a:ln>
    <a:effectLst/>
  </c:spPr>
  <c:txPr>
    <a:bodyPr/>
    <a:lstStyle/>
    <a:p>
      <a:pPr>
        <a:defRPr/>
      </a:pPr>
      <a:endParaRPr lang="tr-TR"/>
    </a:p>
  </c:txPr>
  <c:printSettings>
    <c:headerFooter alignWithMargins="0"/>
    <c:pageMargins b="1" l="0.75000000000000022" r="0.75000000000000022" t="1" header="0.5" footer="0.5"/>
    <c:pageSetup paperSize="9" orientation="landscape" verticalDpi="0"/>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tr-TR"/>
  <c:roundedCorners val="0"/>
  <mc:AlternateContent xmlns:mc="http://schemas.openxmlformats.org/markup-compatibility/2006">
    <mc:Choice xmlns:c14="http://schemas.microsoft.com/office/drawing/2007/8/2/chart" Requires="c14">
      <c14:style val="102"/>
    </mc:Choice>
    <mc:Fallback>
      <c:style val="2"/>
    </mc:Fallback>
  </mc:AlternateContent>
  <c:chart>
    <c:title>
      <c:layout>
        <c:manualLayout>
          <c:xMode val="edge"/>
          <c:yMode val="edge"/>
          <c:x val="0.38464792391255181"/>
          <c:y val="1.2822596848468204E-2"/>
        </c:manualLayout>
      </c:layout>
      <c:overlay val="0"/>
      <c:spPr>
        <a:noFill/>
        <a:ln>
          <a:noFill/>
        </a:ln>
        <a:effectLst/>
      </c:spPr>
      <c:txPr>
        <a:bodyPr rot="0" spcFirstLastPara="1" vertOverflow="ellipsis" vert="horz" wrap="square" anchor="ctr" anchorCtr="1"/>
        <a:lstStyle/>
        <a:p>
          <a:pPr>
            <a:defRPr sz="700" b="1" i="0" u="none" strike="noStrike" kern="1200" cap="none" spc="0" normalizeH="0" baseline="0">
              <a:solidFill>
                <a:schemeClr val="dk1">
                  <a:lumMod val="50000"/>
                  <a:lumOff val="50000"/>
                </a:schemeClr>
              </a:solidFill>
              <a:latin typeface="+mn-lt"/>
              <a:ea typeface="+mj-ea"/>
              <a:cs typeface="+mj-cs"/>
            </a:defRPr>
          </a:pPr>
          <a:endParaRPr lang="tr-TR"/>
        </a:p>
      </c:txPr>
    </c:title>
    <c:autoTitleDeleted val="0"/>
    <c:plotArea>
      <c:layout>
        <c:manualLayout>
          <c:layoutTarget val="inner"/>
          <c:xMode val="edge"/>
          <c:yMode val="edge"/>
          <c:x val="0.11097957692852461"/>
          <c:y val="7.7585362874858302E-2"/>
          <c:w val="0.84016887869056445"/>
          <c:h val="0.77372895640737605"/>
        </c:manualLayout>
      </c:layout>
      <c:barChart>
        <c:barDir val="bar"/>
        <c:grouping val="clustered"/>
        <c:varyColors val="0"/>
        <c:ser>
          <c:idx val="1"/>
          <c:order val="1"/>
          <c:tx>
            <c:strRef>
              <c:f>Final!$C$131</c:f>
              <c:strCache>
                <c:ptCount val="1"/>
                <c:pt idx="0">
                  <c:v>Top. Soru Sayısı</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700" b="0" i="0" u="none" strike="noStrike" kern="1200" baseline="0">
                    <a:solidFill>
                      <a:schemeClr val="dk1">
                        <a:lumMod val="75000"/>
                        <a:lumOff val="25000"/>
                      </a:schemeClr>
                    </a:solidFill>
                    <a:latin typeface="+mn-lt"/>
                    <a:ea typeface="+mn-ea"/>
                    <a:cs typeface="+mn-cs"/>
                  </a:defRPr>
                </a:pPr>
                <a:endParaRPr lang="tr-T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Final!$A$132:$A$141</c:f>
              <c:strCache>
                <c:ptCount val="10"/>
                <c:pt idx="0">
                  <c:v> </c:v>
                </c:pt>
                <c:pt idx="1">
                  <c:v> </c:v>
                </c:pt>
                <c:pt idx="2">
                  <c:v> </c:v>
                </c:pt>
                <c:pt idx="3">
                  <c:v> </c:v>
                </c:pt>
                <c:pt idx="4">
                  <c:v> </c:v>
                </c:pt>
                <c:pt idx="5">
                  <c:v> </c:v>
                </c:pt>
                <c:pt idx="6">
                  <c:v> </c:v>
                </c:pt>
                <c:pt idx="7">
                  <c:v> </c:v>
                </c:pt>
                <c:pt idx="8">
                  <c:v> </c:v>
                </c:pt>
                <c:pt idx="9">
                  <c:v> </c:v>
                </c:pt>
              </c:strCache>
            </c:strRef>
          </c:cat>
          <c:val>
            <c:numRef>
              <c:f>Final!$C$132:$C$141</c:f>
              <c:numCache>
                <c:formatCode>0</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38D7-48AE-863C-376581C8CCB8}"/>
            </c:ext>
          </c:extLst>
        </c:ser>
        <c:dLbls>
          <c:dLblPos val="outEnd"/>
          <c:showLegendKey val="0"/>
          <c:showVal val="1"/>
          <c:showCatName val="0"/>
          <c:showSerName val="0"/>
          <c:showPercent val="0"/>
          <c:showBubbleSize val="0"/>
        </c:dLbls>
        <c:gapWidth val="247"/>
        <c:axId val="1725282351"/>
        <c:axId val="1725286191"/>
        <c:extLst>
          <c:ext xmlns:c15="http://schemas.microsoft.com/office/drawing/2012/chart" uri="{02D57815-91ED-43cb-92C2-25804820EDAC}">
            <c15:filteredBarSeries>
              <c15:ser>
                <c:idx val="0"/>
                <c:order val="0"/>
                <c:tx>
                  <c:strRef>
                    <c:extLst>
                      <c:ext uri="{02D57815-91ED-43cb-92C2-25804820EDAC}">
                        <c15:formulaRef>
                          <c15:sqref>Final!$B$131</c15:sqref>
                        </c15:formulaRef>
                      </c:ext>
                    </c:extLst>
                    <c:strCache>
                      <c:ptCount val="1"/>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75000"/>
                              <a:lumOff val="25000"/>
                            </a:schemeClr>
                          </a:solidFill>
                          <a:latin typeface="+mn-lt"/>
                          <a:ea typeface="+mn-ea"/>
                          <a:cs typeface="+mn-cs"/>
                        </a:defRPr>
                      </a:pPr>
                      <a:endParaRPr lang="tr-TR"/>
                    </a:p>
                  </c:txPr>
                  <c:dLblPos val="outEnd"/>
                  <c:showLegendKey val="0"/>
                  <c:showVal val="1"/>
                  <c:showCatName val="0"/>
                  <c:showSerName val="0"/>
                  <c:showPercent val="0"/>
                  <c:showBubbleSize val="0"/>
                  <c:showLeaderLines val="0"/>
                  <c:extLst>
                    <c:ext uri="{CE6537A1-D6FC-4f65-9D91-7224C49458BB}">
                      <c15:showLeaderLines val="1"/>
                      <c15:leaderLines>
                        <c:spPr>
                          <a:ln w="9525" cap="flat" cmpd="sng" algn="ctr">
                            <a:solidFill>
                              <a:schemeClr val="dk1">
                                <a:lumMod val="35000"/>
                                <a:lumOff val="65000"/>
                              </a:schemeClr>
                            </a:solidFill>
                            <a:round/>
                          </a:ln>
                          <a:effectLst/>
                        </c:spPr>
                      </c15:leaderLines>
                    </c:ext>
                  </c:extLst>
                </c:dLbls>
                <c:cat>
                  <c:strRef>
                    <c:extLst>
                      <c:ext uri="{02D57815-91ED-43cb-92C2-25804820EDAC}">
                        <c15:formulaRef>
                          <c15:sqref>Final!$A$132:$A$141</c15:sqref>
                        </c15:formulaRef>
                      </c:ext>
                    </c:extLst>
                    <c:strCache>
                      <c:ptCount val="10"/>
                      <c:pt idx="0">
                        <c:v> </c:v>
                      </c:pt>
                      <c:pt idx="1">
                        <c:v> </c:v>
                      </c:pt>
                      <c:pt idx="2">
                        <c:v> </c:v>
                      </c:pt>
                      <c:pt idx="3">
                        <c:v> </c:v>
                      </c:pt>
                      <c:pt idx="4">
                        <c:v> </c:v>
                      </c:pt>
                      <c:pt idx="5">
                        <c:v> </c:v>
                      </c:pt>
                      <c:pt idx="6">
                        <c:v> </c:v>
                      </c:pt>
                      <c:pt idx="7">
                        <c:v> </c:v>
                      </c:pt>
                      <c:pt idx="8">
                        <c:v> </c:v>
                      </c:pt>
                      <c:pt idx="9">
                        <c:v> </c:v>
                      </c:pt>
                    </c:strCache>
                  </c:strRef>
                </c:cat>
                <c:val>
                  <c:numRef>
                    <c:extLst>
                      <c:ext uri="{02D57815-91ED-43cb-92C2-25804820EDAC}">
                        <c15:formulaRef>
                          <c15:sqref>Final!$B$132:$B$141</c15:sqref>
                        </c15:formulaRef>
                      </c:ext>
                    </c:extLst>
                    <c:numCache>
                      <c:formatCode>General</c:formatCode>
                      <c:ptCount val="10"/>
                    </c:numCache>
                  </c:numRef>
                </c:val>
                <c:extLst>
                  <c:ext xmlns:c16="http://schemas.microsoft.com/office/drawing/2014/chart" uri="{C3380CC4-5D6E-409C-BE32-E72D297353CC}">
                    <c16:uniqueId val="{00000001-38D7-48AE-863C-376581C8CCB8}"/>
                  </c:ext>
                </c:extLst>
              </c15:ser>
            </c15:filteredBarSeries>
          </c:ext>
        </c:extLst>
      </c:barChart>
      <c:catAx>
        <c:axId val="1725282351"/>
        <c:scaling>
          <c:orientation val="minMax"/>
        </c:scaling>
        <c:delete val="0"/>
        <c:axPos val="l"/>
        <c:majorGridlines>
          <c:spPr>
            <a:ln w="9525" cap="flat" cmpd="sng" algn="ctr">
              <a:solidFill>
                <a:schemeClr val="dk1">
                  <a:lumMod val="15000"/>
                  <a:lumOff val="85000"/>
                </a:schemeClr>
              </a:solidFill>
              <a:round/>
            </a:ln>
            <a:effectLst/>
          </c:spPr>
        </c:majorGridlines>
        <c:numFmt formatCode="General" sourceLinked="1"/>
        <c:majorTickMark val="out"/>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700" b="1" i="0" u="none" strike="noStrike" kern="1200" cap="none" spc="0" normalizeH="0" baseline="0">
                <a:solidFill>
                  <a:schemeClr val="dk1">
                    <a:lumMod val="65000"/>
                    <a:lumOff val="35000"/>
                  </a:schemeClr>
                </a:solidFill>
                <a:latin typeface="+mn-lt"/>
                <a:ea typeface="+mn-ea"/>
                <a:cs typeface="+mn-cs"/>
              </a:defRPr>
            </a:pPr>
            <a:endParaRPr lang="tr-TR"/>
          </a:p>
        </c:txPr>
        <c:crossAx val="1725286191"/>
        <c:crosses val="autoZero"/>
        <c:auto val="1"/>
        <c:lblAlgn val="ctr"/>
        <c:lblOffset val="100"/>
        <c:noMultiLvlLbl val="0"/>
      </c:catAx>
      <c:valAx>
        <c:axId val="1725286191"/>
        <c:scaling>
          <c:orientation val="minMax"/>
        </c:scaling>
        <c:delete val="0"/>
        <c:axPos val="b"/>
        <c:majorGridlines>
          <c:spPr>
            <a:ln w="9525" cap="flat" cmpd="sng" algn="ctr">
              <a:solidFill>
                <a:schemeClr val="dk1">
                  <a:lumMod val="15000"/>
                  <a:lumOff val="85000"/>
                </a:schemeClr>
              </a:solidFill>
              <a:round/>
            </a:ln>
            <a:effectLst/>
          </c:spPr>
        </c:majorGridlines>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700" b="1" i="0" u="none" strike="noStrike" kern="1200" baseline="0">
                <a:solidFill>
                  <a:schemeClr val="dk1">
                    <a:lumMod val="65000"/>
                    <a:lumOff val="35000"/>
                  </a:schemeClr>
                </a:solidFill>
                <a:latin typeface="+mn-lt"/>
                <a:ea typeface="+mn-ea"/>
                <a:cs typeface="+mn-cs"/>
              </a:defRPr>
            </a:pPr>
            <a:endParaRPr lang="tr-TR"/>
          </a:p>
        </c:txPr>
        <c:crossAx val="1725282351"/>
        <c:crosses val="autoZero"/>
        <c:crossBetween val="between"/>
      </c:valAx>
      <c:spPr>
        <a:pattFill prst="ltDnDiag">
          <a:fgClr>
            <a:schemeClr val="dk1">
              <a:lumMod val="15000"/>
              <a:lumOff val="85000"/>
            </a:schemeClr>
          </a:fgClr>
          <a:bgClr>
            <a:schemeClr val="lt1"/>
          </a:bgClr>
        </a:pattFill>
        <a:ln>
          <a:noFill/>
        </a:ln>
        <a:effectLst/>
      </c:spPr>
    </c:plotArea>
    <c:plotVisOnly val="1"/>
    <c:dispBlanksAs val="gap"/>
    <c:showDLblsOverMax val="0"/>
  </c:chart>
  <c:spPr>
    <a:solidFill>
      <a:schemeClr val="lt1"/>
    </a:solidFill>
    <a:ln w="3175" cap="flat" cmpd="sng" algn="ctr">
      <a:solidFill>
        <a:sysClr val="windowText" lastClr="000000"/>
      </a:solidFill>
      <a:round/>
    </a:ln>
    <a:effectLst/>
  </c:spPr>
  <c:txPr>
    <a:bodyPr/>
    <a:lstStyle/>
    <a:p>
      <a:pPr>
        <a:defRPr/>
      </a:pPr>
      <a:endParaRPr lang="tr-TR"/>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tr-TR"/>
  <c:roundedCorners val="0"/>
  <mc:AlternateContent xmlns:mc="http://schemas.openxmlformats.org/markup-compatibility/2006">
    <mc:Choice xmlns:c14="http://schemas.microsoft.com/office/drawing/2007/8/2/chart" Requires="c14">
      <c14:style val="106"/>
    </mc:Choice>
    <mc:Fallback>
      <c:style val="6"/>
    </mc:Fallback>
  </mc:AlternateContent>
  <c:chart>
    <c:title>
      <c:layout>
        <c:manualLayout>
          <c:xMode val="edge"/>
          <c:yMode val="edge"/>
          <c:x val="0.21458464991652124"/>
          <c:y val="0"/>
        </c:manualLayout>
      </c:layout>
      <c:overlay val="0"/>
      <c:spPr>
        <a:noFill/>
        <a:ln>
          <a:noFill/>
        </a:ln>
        <a:effectLst/>
      </c:spPr>
      <c:txPr>
        <a:bodyPr rot="0" spcFirstLastPara="1" vertOverflow="ellipsis" vert="horz" wrap="square" anchor="ctr" anchorCtr="1"/>
        <a:lstStyle/>
        <a:p>
          <a:pPr>
            <a:defRPr sz="700" b="1" i="0" u="none" strike="noStrike" kern="1200" cap="all" spc="120" normalizeH="0" baseline="0">
              <a:solidFill>
                <a:schemeClr val="tx1">
                  <a:lumMod val="65000"/>
                  <a:lumOff val="35000"/>
                </a:schemeClr>
              </a:solidFill>
              <a:latin typeface="+mn-lt"/>
              <a:ea typeface="+mn-ea"/>
              <a:cs typeface="+mn-cs"/>
            </a:defRPr>
          </a:pPr>
          <a:endParaRPr lang="tr-TR"/>
        </a:p>
      </c:txPr>
    </c:title>
    <c:autoTitleDeleted val="0"/>
    <c:plotArea>
      <c:layout/>
      <c:barChart>
        <c:barDir val="col"/>
        <c:grouping val="clustered"/>
        <c:varyColors val="0"/>
        <c:ser>
          <c:idx val="1"/>
          <c:order val="1"/>
          <c:tx>
            <c:strRef>
              <c:f>Final!$D$131</c:f>
              <c:strCache>
                <c:ptCount val="1"/>
                <c:pt idx="0">
                  <c:v>Ort. Başarı (%)</c:v>
                </c:pt>
              </c:strCache>
            </c:strRef>
          </c:tx>
          <c:spPr>
            <a:solidFill>
              <a:schemeClr val="accent4">
                <a:shade val="76000"/>
              </a:schemeClr>
            </a:solidFill>
            <a:ln>
              <a:noFill/>
            </a:ln>
            <a:effectLst/>
          </c:spPr>
          <c:invertIfNegative val="0"/>
          <c:dLbls>
            <c:spPr>
              <a:noFill/>
              <a:ln>
                <a:noFill/>
              </a:ln>
              <a:effectLst/>
            </c:spPr>
            <c:txPr>
              <a:bodyPr rot="-5400000" spcFirstLastPara="1" vertOverflow="clip" horzOverflow="clip" vert="horz" wrap="square" lIns="38100" tIns="19050" rIns="38100" bIns="19050" anchor="ctr" anchorCtr="1">
                <a:spAutoFit/>
              </a:bodyPr>
              <a:lstStyle/>
              <a:p>
                <a:pPr>
                  <a:defRPr sz="600" b="0" i="0" u="none" strike="noStrike" kern="1200" baseline="0">
                    <a:solidFill>
                      <a:schemeClr val="tx1">
                        <a:lumMod val="50000"/>
                        <a:lumOff val="50000"/>
                      </a:schemeClr>
                    </a:solidFill>
                    <a:latin typeface="+mn-lt"/>
                    <a:ea typeface="+mn-ea"/>
                    <a:cs typeface="+mn-cs"/>
                  </a:defRPr>
                </a:pPr>
                <a:endParaRPr lang="tr-T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Final!$A$132:$A$141</c:f>
              <c:strCache>
                <c:ptCount val="10"/>
                <c:pt idx="0">
                  <c:v> </c:v>
                </c:pt>
                <c:pt idx="1">
                  <c:v> </c:v>
                </c:pt>
                <c:pt idx="2">
                  <c:v> </c:v>
                </c:pt>
                <c:pt idx="3">
                  <c:v> </c:v>
                </c:pt>
                <c:pt idx="4">
                  <c:v> </c:v>
                </c:pt>
                <c:pt idx="5">
                  <c:v> </c:v>
                </c:pt>
                <c:pt idx="6">
                  <c:v> </c:v>
                </c:pt>
                <c:pt idx="7">
                  <c:v> </c:v>
                </c:pt>
                <c:pt idx="8">
                  <c:v> </c:v>
                </c:pt>
                <c:pt idx="9">
                  <c:v> </c:v>
                </c:pt>
              </c:strCache>
            </c:strRef>
          </c:cat>
          <c:val>
            <c:numRef>
              <c:f>Final!$D$132:$D$141</c:f>
              <c:numCache>
                <c:formatCode>0.00</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A19B-44A7-83D9-A5C1868B4D39}"/>
            </c:ext>
          </c:extLst>
        </c:ser>
        <c:dLbls>
          <c:dLblPos val="outEnd"/>
          <c:showLegendKey val="0"/>
          <c:showVal val="1"/>
          <c:showCatName val="0"/>
          <c:showSerName val="0"/>
          <c:showPercent val="0"/>
          <c:showBubbleSize val="0"/>
        </c:dLbls>
        <c:gapWidth val="444"/>
        <c:overlap val="-90"/>
        <c:axId val="1838051535"/>
        <c:axId val="1838056335"/>
        <c:extLst>
          <c:ext xmlns:c15="http://schemas.microsoft.com/office/drawing/2012/chart" uri="{02D57815-91ED-43cb-92C2-25804820EDAC}">
            <c15:filteredBarSeries>
              <c15:ser>
                <c:idx val="0"/>
                <c:order val="0"/>
                <c:tx>
                  <c:strRef>
                    <c:extLst>
                      <c:ext uri="{02D57815-91ED-43cb-92C2-25804820EDAC}">
                        <c15:formulaRef>
                          <c15:sqref>Final!$B$131</c15:sqref>
                        </c15:formulaRef>
                      </c:ext>
                    </c:extLst>
                    <c:strCache>
                      <c:ptCount val="1"/>
                    </c:strCache>
                  </c:strRef>
                </c:tx>
                <c:spPr>
                  <a:solidFill>
                    <a:schemeClr val="accent4">
                      <a:tint val="77000"/>
                    </a:schemeClr>
                  </a:solidFill>
                  <a:ln>
                    <a:noFill/>
                  </a:ln>
                  <a:effectLst/>
                </c:spPr>
                <c:invertIfNegative val="0"/>
                <c:dLbls>
                  <c:spPr>
                    <a:noFill/>
                    <a:ln>
                      <a:noFill/>
                    </a:ln>
                    <a:effectLst/>
                  </c:spPr>
                  <c:txPr>
                    <a:bodyPr rot="-5400000" spcFirstLastPara="1" vertOverflow="clip" horzOverflow="clip" vert="horz" wrap="square" lIns="38100" tIns="19050" rIns="38100" bIns="19050" anchor="ctr" anchorCtr="1">
                      <a:spAutoFit/>
                    </a:bodyPr>
                    <a:lstStyle/>
                    <a:p>
                      <a:pPr>
                        <a:defRPr sz="800" b="0" i="0" u="none" strike="noStrike" kern="1200" baseline="0">
                          <a:solidFill>
                            <a:schemeClr val="tx1">
                              <a:lumMod val="50000"/>
                              <a:lumOff val="50000"/>
                            </a:schemeClr>
                          </a:solidFill>
                          <a:latin typeface="+mn-lt"/>
                          <a:ea typeface="+mn-ea"/>
                          <a:cs typeface="+mn-cs"/>
                        </a:defRPr>
                      </a:pPr>
                      <a:endParaRPr lang="tr-TR"/>
                    </a:p>
                  </c:txPr>
                  <c:dLblPos val="outEnd"/>
                  <c:showLegendKey val="0"/>
                  <c:showVal val="1"/>
                  <c:showCatName val="0"/>
                  <c:showSerName val="0"/>
                  <c:showPercent val="0"/>
                  <c:showBubbleSize val="0"/>
                  <c:showLeaderLines val="0"/>
                  <c:extLst>
                    <c:ext uri="{CE6537A1-D6FC-4f65-9D91-7224C49458BB}">
                      <c15:showLeaderLines val="1"/>
                      <c15:leaderLines>
                        <c:spPr>
                          <a:ln w="9525">
                            <a:solidFill>
                              <a:schemeClr val="tx1">
                                <a:lumMod val="35000"/>
                                <a:lumOff val="65000"/>
                              </a:schemeClr>
                            </a:solidFill>
                          </a:ln>
                          <a:effectLst/>
                        </c:spPr>
                      </c15:leaderLines>
                    </c:ext>
                  </c:extLst>
                </c:dLbls>
                <c:cat>
                  <c:strRef>
                    <c:extLst>
                      <c:ext uri="{02D57815-91ED-43cb-92C2-25804820EDAC}">
                        <c15:formulaRef>
                          <c15:sqref>Final!$A$132:$A$141</c15:sqref>
                        </c15:formulaRef>
                      </c:ext>
                    </c:extLst>
                    <c:strCache>
                      <c:ptCount val="10"/>
                      <c:pt idx="0">
                        <c:v> </c:v>
                      </c:pt>
                      <c:pt idx="1">
                        <c:v> </c:v>
                      </c:pt>
                      <c:pt idx="2">
                        <c:v> </c:v>
                      </c:pt>
                      <c:pt idx="3">
                        <c:v> </c:v>
                      </c:pt>
                      <c:pt idx="4">
                        <c:v> </c:v>
                      </c:pt>
                      <c:pt idx="5">
                        <c:v> </c:v>
                      </c:pt>
                      <c:pt idx="6">
                        <c:v> </c:v>
                      </c:pt>
                      <c:pt idx="7">
                        <c:v> </c:v>
                      </c:pt>
                      <c:pt idx="8">
                        <c:v> </c:v>
                      </c:pt>
                      <c:pt idx="9">
                        <c:v> </c:v>
                      </c:pt>
                    </c:strCache>
                  </c:strRef>
                </c:cat>
                <c:val>
                  <c:numRef>
                    <c:extLst>
                      <c:ext uri="{02D57815-91ED-43cb-92C2-25804820EDAC}">
                        <c15:formulaRef>
                          <c15:sqref>Final!$B$132:$B$141</c15:sqref>
                        </c15:formulaRef>
                      </c:ext>
                    </c:extLst>
                    <c:numCache>
                      <c:formatCode>General</c:formatCode>
                      <c:ptCount val="10"/>
                    </c:numCache>
                  </c:numRef>
                </c:val>
                <c:extLst>
                  <c:ext xmlns:c16="http://schemas.microsoft.com/office/drawing/2014/chart" uri="{C3380CC4-5D6E-409C-BE32-E72D297353CC}">
                    <c16:uniqueId val="{00000001-A19B-44A7-83D9-A5C1868B4D39}"/>
                  </c:ext>
                </c:extLst>
              </c15:ser>
            </c15:filteredBarSeries>
          </c:ext>
        </c:extLst>
      </c:barChart>
      <c:catAx>
        <c:axId val="1838051535"/>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cap="all" spc="120" normalizeH="0" baseline="0">
                <a:solidFill>
                  <a:schemeClr val="tx1">
                    <a:lumMod val="65000"/>
                    <a:lumOff val="35000"/>
                  </a:schemeClr>
                </a:solidFill>
                <a:latin typeface="+mn-lt"/>
                <a:ea typeface="+mn-ea"/>
                <a:cs typeface="+mn-cs"/>
              </a:defRPr>
            </a:pPr>
            <a:endParaRPr lang="tr-TR"/>
          </a:p>
        </c:txPr>
        <c:crossAx val="1838056335"/>
        <c:crosses val="autoZero"/>
        <c:auto val="1"/>
        <c:lblAlgn val="ctr"/>
        <c:lblOffset val="100"/>
        <c:noMultiLvlLbl val="0"/>
      </c:catAx>
      <c:valAx>
        <c:axId val="1838056335"/>
        <c:scaling>
          <c:orientation val="minMax"/>
        </c:scaling>
        <c:delete val="1"/>
        <c:axPos val="l"/>
        <c:numFmt formatCode="0.00" sourceLinked="1"/>
        <c:majorTickMark val="none"/>
        <c:minorTickMark val="none"/>
        <c:tickLblPos val="nextTo"/>
        <c:crossAx val="1838051535"/>
        <c:crosses val="autoZero"/>
        <c:crossBetween val="between"/>
      </c:valAx>
      <c:spPr>
        <a:noFill/>
        <a:ln>
          <a:noFill/>
        </a:ln>
        <a:effectLst/>
      </c:spPr>
    </c:plotArea>
    <c:plotVisOnly val="1"/>
    <c:dispBlanksAs val="gap"/>
    <c:showDLblsOverMax val="0"/>
  </c:chart>
  <c:spPr>
    <a:solidFill>
      <a:schemeClr val="lt1"/>
    </a:solidFill>
    <a:ln w="3175" cap="flat" cmpd="sng" algn="ctr">
      <a:solidFill>
        <a:sysClr val="windowText" lastClr="000000"/>
      </a:solidFill>
      <a:round/>
    </a:ln>
    <a:effectLst/>
  </c:spPr>
  <c:txPr>
    <a:bodyPr/>
    <a:lstStyle/>
    <a:p>
      <a:pPr>
        <a:defRPr/>
      </a:pPr>
      <a:endParaRPr lang="tr-TR"/>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tr-T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700" b="1" i="0" u="none" strike="noStrike" kern="1200" spc="0" baseline="0">
                <a:solidFill>
                  <a:schemeClr val="tx1">
                    <a:lumMod val="65000"/>
                    <a:lumOff val="35000"/>
                  </a:schemeClr>
                </a:solidFill>
                <a:latin typeface="+mn-lt"/>
                <a:ea typeface="+mn-ea"/>
                <a:cs typeface="+mn-cs"/>
              </a:defRPr>
            </a:pPr>
            <a:r>
              <a:rPr lang="tr-TR" sz="700" b="1"/>
              <a:t>Vize</a:t>
            </a:r>
            <a:r>
              <a:rPr lang="tr-TR" sz="700" b="1" baseline="0"/>
              <a:t> Sınavı Normal Dağılım Grafiği</a:t>
            </a:r>
            <a:endParaRPr lang="tr-TR" sz="700" b="1"/>
          </a:p>
        </c:rich>
      </c:tx>
      <c:layout>
        <c:manualLayout>
          <c:xMode val="edge"/>
          <c:yMode val="edge"/>
          <c:x val="0.30467725194043976"/>
          <c:y val="1.6175232534888194E-2"/>
        </c:manualLayout>
      </c:layout>
      <c:overlay val="0"/>
      <c:spPr>
        <a:noFill/>
        <a:ln>
          <a:noFill/>
        </a:ln>
        <a:effectLst/>
      </c:spPr>
      <c:txPr>
        <a:bodyPr rot="0" spcFirstLastPara="1" vertOverflow="ellipsis" vert="horz" wrap="square" anchor="ctr" anchorCtr="1"/>
        <a:lstStyle/>
        <a:p>
          <a:pPr>
            <a:defRPr sz="700" b="1" i="0" u="none" strike="noStrike" kern="1200" spc="0" baseline="0">
              <a:solidFill>
                <a:schemeClr val="tx1">
                  <a:lumMod val="65000"/>
                  <a:lumOff val="35000"/>
                </a:schemeClr>
              </a:solidFill>
              <a:latin typeface="+mn-lt"/>
              <a:ea typeface="+mn-ea"/>
              <a:cs typeface="+mn-cs"/>
            </a:defRPr>
          </a:pPr>
          <a:endParaRPr lang="tr-TR"/>
        </a:p>
      </c:txPr>
    </c:title>
    <c:autoTitleDeleted val="0"/>
    <c:plotArea>
      <c:layout/>
      <c:lineChart>
        <c:grouping val="standard"/>
        <c:varyColors val="0"/>
        <c:ser>
          <c:idx val="0"/>
          <c:order val="0"/>
          <c:tx>
            <c:strRef>
              <c:f>Final!$B$119</c:f>
              <c:strCache>
                <c:ptCount val="1"/>
              </c:strCache>
            </c:strRef>
          </c:tx>
          <c:spPr>
            <a:ln w="28575" cap="rnd">
              <a:solidFill>
                <a:schemeClr val="accent1"/>
              </a:solidFill>
              <a:round/>
            </a:ln>
            <a:effectLst/>
          </c:spPr>
          <c:marker>
            <c:symbol val="none"/>
          </c:marker>
          <c:cat>
            <c:strRef>
              <c:f>Final!$A$120:$A$128</c:f>
              <c:strCache>
                <c:ptCount val="9"/>
                <c:pt idx="0">
                  <c:v>0-29</c:v>
                </c:pt>
                <c:pt idx="1">
                  <c:v>30-39</c:v>
                </c:pt>
                <c:pt idx="2">
                  <c:v>40-49</c:v>
                </c:pt>
                <c:pt idx="3">
                  <c:v>50-59</c:v>
                </c:pt>
                <c:pt idx="4">
                  <c:v>60-69</c:v>
                </c:pt>
                <c:pt idx="5">
                  <c:v>70-74</c:v>
                </c:pt>
                <c:pt idx="6">
                  <c:v>75-79</c:v>
                </c:pt>
                <c:pt idx="7">
                  <c:v>80-89</c:v>
                </c:pt>
                <c:pt idx="8">
                  <c:v>90-100</c:v>
                </c:pt>
              </c:strCache>
            </c:strRef>
          </c:cat>
          <c:val>
            <c:numRef>
              <c:f>Final!$B$120:$B$128</c:f>
              <c:numCache>
                <c:formatCode>@</c:formatCode>
                <c:ptCount val="9"/>
              </c:numCache>
            </c:numRef>
          </c:val>
          <c:smooth val="0"/>
          <c:extLst>
            <c:ext xmlns:c16="http://schemas.microsoft.com/office/drawing/2014/chart" uri="{C3380CC4-5D6E-409C-BE32-E72D297353CC}">
              <c16:uniqueId val="{00000000-7AF7-47A0-B919-06D46FD639D6}"/>
            </c:ext>
          </c:extLst>
        </c:ser>
        <c:ser>
          <c:idx val="1"/>
          <c:order val="1"/>
          <c:tx>
            <c:strRef>
              <c:f>Final!$C$119</c:f>
              <c:strCache>
                <c:ptCount val="1"/>
                <c:pt idx="0">
                  <c:v>Kişi</c:v>
                </c:pt>
              </c:strCache>
            </c:strRef>
          </c:tx>
          <c:spPr>
            <a:ln w="28575" cap="rnd">
              <a:solidFill>
                <a:schemeClr val="accent2"/>
              </a:solidFill>
              <a:round/>
            </a:ln>
            <a:effectLst/>
          </c:spPr>
          <c:marker>
            <c:symbol val="none"/>
          </c:marker>
          <c:cat>
            <c:strRef>
              <c:f>Final!$A$120:$A$128</c:f>
              <c:strCache>
                <c:ptCount val="9"/>
                <c:pt idx="0">
                  <c:v>0-29</c:v>
                </c:pt>
                <c:pt idx="1">
                  <c:v>30-39</c:v>
                </c:pt>
                <c:pt idx="2">
                  <c:v>40-49</c:v>
                </c:pt>
                <c:pt idx="3">
                  <c:v>50-59</c:v>
                </c:pt>
                <c:pt idx="4">
                  <c:v>60-69</c:v>
                </c:pt>
                <c:pt idx="5">
                  <c:v>70-74</c:v>
                </c:pt>
                <c:pt idx="6">
                  <c:v>75-79</c:v>
                </c:pt>
                <c:pt idx="7">
                  <c:v>80-89</c:v>
                </c:pt>
                <c:pt idx="8">
                  <c:v>90-100</c:v>
                </c:pt>
              </c:strCache>
            </c:strRef>
          </c:cat>
          <c:val>
            <c:numRef>
              <c:f>Final!$C$120:$C$128</c:f>
              <c:numCache>
                <c:formatCode>0</c:formatCode>
                <c:ptCount val="9"/>
                <c:pt idx="0">
                  <c:v>0</c:v>
                </c:pt>
                <c:pt idx="1">
                  <c:v>0</c:v>
                </c:pt>
                <c:pt idx="2">
                  <c:v>0</c:v>
                </c:pt>
                <c:pt idx="3">
                  <c:v>0</c:v>
                </c:pt>
                <c:pt idx="4">
                  <c:v>0</c:v>
                </c:pt>
                <c:pt idx="5">
                  <c:v>0</c:v>
                </c:pt>
                <c:pt idx="6">
                  <c:v>0</c:v>
                </c:pt>
                <c:pt idx="7">
                  <c:v>0</c:v>
                </c:pt>
                <c:pt idx="8">
                  <c:v>0</c:v>
                </c:pt>
              </c:numCache>
            </c:numRef>
          </c:val>
          <c:smooth val="1"/>
          <c:extLst>
            <c:ext xmlns:c16="http://schemas.microsoft.com/office/drawing/2014/chart" uri="{C3380CC4-5D6E-409C-BE32-E72D297353CC}">
              <c16:uniqueId val="{00000001-7AF7-47A0-B919-06D46FD639D6}"/>
            </c:ext>
          </c:extLst>
        </c:ser>
        <c:dLbls>
          <c:showLegendKey val="0"/>
          <c:showVal val="0"/>
          <c:showCatName val="0"/>
          <c:showSerName val="0"/>
          <c:showPercent val="0"/>
          <c:showBubbleSize val="0"/>
        </c:dLbls>
        <c:smooth val="0"/>
        <c:axId val="125540271"/>
        <c:axId val="125518671"/>
      </c:lineChart>
      <c:catAx>
        <c:axId val="12554027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mn-lt"/>
                <a:ea typeface="+mn-ea"/>
                <a:cs typeface="+mn-cs"/>
              </a:defRPr>
            </a:pPr>
            <a:endParaRPr lang="tr-TR"/>
          </a:p>
        </c:txPr>
        <c:crossAx val="125518671"/>
        <c:crosses val="autoZero"/>
        <c:auto val="1"/>
        <c:lblAlgn val="ctr"/>
        <c:lblOffset val="100"/>
        <c:noMultiLvlLbl val="0"/>
      </c:catAx>
      <c:valAx>
        <c:axId val="125518671"/>
        <c:scaling>
          <c:orientation val="minMax"/>
        </c:scaling>
        <c:delete val="0"/>
        <c:axPos val="l"/>
        <c:majorGridlines>
          <c:spPr>
            <a:ln w="9525" cap="flat" cmpd="sng" algn="ctr">
              <a:solidFill>
                <a:schemeClr val="tx1">
                  <a:lumMod val="15000"/>
                  <a:lumOff val="85000"/>
                </a:schemeClr>
              </a:solidFill>
              <a:round/>
            </a:ln>
            <a:effectLst/>
          </c:spPr>
        </c:majorGridlines>
        <c:numFmt formatCode="@"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tr-TR"/>
          </a:p>
        </c:txPr>
        <c:crossAx val="125540271"/>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3175" cap="flat" cmpd="sng" algn="ctr">
      <a:solidFill>
        <a:sysClr val="windowText" lastClr="000000"/>
      </a:solidFill>
      <a:round/>
    </a:ln>
    <a:effectLst/>
  </c:spPr>
  <c:txPr>
    <a:bodyPr/>
    <a:lstStyle/>
    <a:p>
      <a:pPr>
        <a:defRPr/>
      </a:pPr>
      <a:endParaRPr lang="tr-TR"/>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tr-T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2"/>
                </a:solidFill>
                <a:latin typeface="+mn-lt"/>
                <a:ea typeface="+mn-ea"/>
                <a:cs typeface="+mn-cs"/>
              </a:defRPr>
            </a:pPr>
            <a:r>
              <a:rPr lang="tr-TR"/>
              <a:t>BÜTÜNLEME SINAV SORU ANALİZİ</a:t>
            </a:r>
          </a:p>
        </c:rich>
      </c:tx>
      <c:layout>
        <c:manualLayout>
          <c:xMode val="edge"/>
          <c:yMode val="edge"/>
          <c:x val="0.40580055709473012"/>
          <c:y val="3.8793200242527678E-2"/>
        </c:manualLayout>
      </c:layout>
      <c:overlay val="0"/>
      <c:spPr>
        <a:noFill/>
        <a:ln>
          <a:noFill/>
        </a:ln>
        <a:effectLst/>
      </c:spPr>
      <c:txPr>
        <a:bodyPr rot="0" spcFirstLastPara="1" vertOverflow="ellipsis" vert="horz" wrap="square" anchor="ctr" anchorCtr="1"/>
        <a:lstStyle/>
        <a:p>
          <a:pPr>
            <a:defRPr sz="1600" b="1" i="0" u="none" strike="noStrike" kern="1200" baseline="0">
              <a:solidFill>
                <a:schemeClr val="tx2"/>
              </a:solidFill>
              <a:latin typeface="+mn-lt"/>
              <a:ea typeface="+mn-ea"/>
              <a:cs typeface="+mn-cs"/>
            </a:defRPr>
          </a:pPr>
          <a:endParaRPr lang="tr-TR"/>
        </a:p>
      </c:txPr>
    </c:title>
    <c:autoTitleDeleted val="0"/>
    <c:plotArea>
      <c:layout>
        <c:manualLayout>
          <c:layoutTarget val="inner"/>
          <c:xMode val="edge"/>
          <c:yMode val="edge"/>
          <c:x val="5.3740807418997498E-2"/>
          <c:y val="0.18421099907929309"/>
          <c:w val="0.9420447418153679"/>
          <c:h val="0.57833239765556577"/>
        </c:manualLayout>
      </c:layout>
      <c:barChart>
        <c:barDir val="col"/>
        <c:grouping val="clustered"/>
        <c:varyColors val="0"/>
        <c:ser>
          <c:idx val="0"/>
          <c:order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c:spPr>
          <c:invertIfNegative val="0"/>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FF0000"/>
                    </a:solidFill>
                    <a:latin typeface="+mn-lt"/>
                    <a:ea typeface="+mn-ea"/>
                    <a:cs typeface="+mn-cs"/>
                  </a:defRPr>
                </a:pPr>
                <a:endParaRPr lang="tr-T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Bütünleme!$F$5:$AS$5</c:f>
              <c:strCache>
                <c:ptCount val="40"/>
                <c:pt idx="0">
                  <c:v> </c:v>
                </c:pt>
                <c:pt idx="1">
                  <c:v> </c:v>
                </c:pt>
                <c:pt idx="2">
                  <c:v> </c:v>
                </c:pt>
                <c:pt idx="3">
                  <c:v> </c:v>
                </c:pt>
                <c:pt idx="4">
                  <c:v> </c:v>
                </c:pt>
                <c:pt idx="5">
                  <c:v> </c:v>
                </c:pt>
                <c:pt idx="6">
                  <c:v> </c:v>
                </c:pt>
                <c:pt idx="7">
                  <c:v> </c:v>
                </c:pt>
                <c:pt idx="8">
                  <c:v> </c:v>
                </c:pt>
                <c:pt idx="9">
                  <c:v> </c:v>
                </c:pt>
                <c:pt idx="10">
                  <c:v> </c:v>
                </c:pt>
                <c:pt idx="11">
                  <c:v> </c:v>
                </c:pt>
                <c:pt idx="12">
                  <c:v> </c:v>
                </c:pt>
                <c:pt idx="13">
                  <c:v> </c:v>
                </c:pt>
                <c:pt idx="14">
                  <c:v> </c:v>
                </c:pt>
                <c:pt idx="15">
                  <c:v> </c:v>
                </c:pt>
                <c:pt idx="16">
                  <c:v> </c:v>
                </c:pt>
                <c:pt idx="17">
                  <c:v> </c:v>
                </c:pt>
                <c:pt idx="18">
                  <c:v> </c:v>
                </c:pt>
                <c:pt idx="19">
                  <c:v> </c:v>
                </c:pt>
                <c:pt idx="20">
                  <c:v> </c:v>
                </c:pt>
                <c:pt idx="21">
                  <c:v> </c:v>
                </c:pt>
                <c:pt idx="22">
                  <c:v> </c:v>
                </c:pt>
                <c:pt idx="23">
                  <c:v> </c:v>
                </c:pt>
                <c:pt idx="24">
                  <c:v> </c:v>
                </c:pt>
                <c:pt idx="25">
                  <c:v> </c:v>
                </c:pt>
                <c:pt idx="26">
                  <c:v> </c:v>
                </c:pt>
                <c:pt idx="27">
                  <c:v> </c:v>
                </c:pt>
                <c:pt idx="28">
                  <c:v> </c:v>
                </c:pt>
                <c:pt idx="29">
                  <c:v> </c:v>
                </c:pt>
                <c:pt idx="30">
                  <c:v> </c:v>
                </c:pt>
                <c:pt idx="31">
                  <c:v> </c:v>
                </c:pt>
                <c:pt idx="32">
                  <c:v> </c:v>
                </c:pt>
                <c:pt idx="33">
                  <c:v> </c:v>
                </c:pt>
                <c:pt idx="34">
                  <c:v> </c:v>
                </c:pt>
                <c:pt idx="35">
                  <c:v> </c:v>
                </c:pt>
                <c:pt idx="36">
                  <c:v> </c:v>
                </c:pt>
                <c:pt idx="37">
                  <c:v> </c:v>
                </c:pt>
                <c:pt idx="38">
                  <c:v> </c:v>
                </c:pt>
                <c:pt idx="39">
                  <c:v> </c:v>
                </c:pt>
              </c:strCache>
            </c:strRef>
          </c:cat>
          <c:val>
            <c:numRef>
              <c:f>Bütünleme!$F$95:$AS$95</c:f>
              <c:numCache>
                <c:formatCode>0.00</c:formatCode>
                <c:ptCount val="4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numCache>
            </c:numRef>
          </c:val>
          <c:extLst>
            <c:ext xmlns:c16="http://schemas.microsoft.com/office/drawing/2014/chart" uri="{C3380CC4-5D6E-409C-BE32-E72D297353CC}">
              <c16:uniqueId val="{00000000-09F7-486B-8206-25D25D2A7F6B}"/>
            </c:ext>
          </c:extLst>
        </c:ser>
        <c:dLbls>
          <c:dLblPos val="inEnd"/>
          <c:showLegendKey val="0"/>
          <c:showVal val="1"/>
          <c:showCatName val="0"/>
          <c:showSerName val="0"/>
          <c:showPercent val="0"/>
          <c:showBubbleSize val="0"/>
        </c:dLbls>
        <c:gapWidth val="100"/>
        <c:overlap val="-24"/>
        <c:axId val="288018816"/>
        <c:axId val="288020736"/>
      </c:barChart>
      <c:catAx>
        <c:axId val="288018816"/>
        <c:scaling>
          <c:orientation val="minMax"/>
        </c:scaling>
        <c:delete val="0"/>
        <c:axPos val="b"/>
        <c:numFmt formatCode="General" sourceLinked="1"/>
        <c:majorTickMark val="none"/>
        <c:minorTickMark val="none"/>
        <c:tickLblPos val="nextTo"/>
        <c:spPr>
          <a:noFill/>
          <a:ln w="9525" cap="flat" cmpd="sng" algn="ctr">
            <a:solidFill>
              <a:schemeClr val="tx2">
                <a:lumMod val="15000"/>
                <a:lumOff val="85000"/>
              </a:schemeClr>
            </a:solidFill>
            <a:round/>
          </a:ln>
          <a:effectLst/>
        </c:spPr>
        <c:txPr>
          <a:bodyPr rot="-5400000" spcFirstLastPara="1" vertOverflow="ellipsis" wrap="square" anchor="ctr" anchorCtr="1"/>
          <a:lstStyle/>
          <a:p>
            <a:pPr>
              <a:defRPr sz="900" b="0" i="0" u="none" strike="noStrike" kern="1200" baseline="0">
                <a:solidFill>
                  <a:schemeClr val="tx2"/>
                </a:solidFill>
                <a:latin typeface="+mn-lt"/>
                <a:ea typeface="+mn-ea"/>
                <a:cs typeface="+mn-cs"/>
              </a:defRPr>
            </a:pPr>
            <a:endParaRPr lang="tr-TR"/>
          </a:p>
        </c:txPr>
        <c:crossAx val="288020736"/>
        <c:crosses val="autoZero"/>
        <c:auto val="1"/>
        <c:lblAlgn val="ctr"/>
        <c:lblOffset val="100"/>
        <c:tickLblSkip val="1"/>
        <c:tickMarkSkip val="1"/>
        <c:noMultiLvlLbl val="0"/>
      </c:catAx>
      <c:valAx>
        <c:axId val="288020736"/>
        <c:scaling>
          <c:orientation val="minMax"/>
          <c:max val="100"/>
        </c:scaling>
        <c:delete val="0"/>
        <c:axPos val="l"/>
        <c:majorGridlines>
          <c:spPr>
            <a:ln w="9525" cap="flat" cmpd="sng" algn="ctr">
              <a:solidFill>
                <a:schemeClr val="tx2">
                  <a:lumMod val="15000"/>
                  <a:lumOff val="85000"/>
                </a:schemeClr>
              </a:solidFill>
              <a:round/>
            </a:ln>
            <a:effectLst/>
          </c:spPr>
        </c:majorGridlines>
        <c:title>
          <c:tx>
            <c:rich>
              <a:bodyPr rot="-5400000" spcFirstLastPara="1" vertOverflow="ellipsis" vert="horz" wrap="square" anchor="ctr" anchorCtr="1"/>
              <a:lstStyle/>
              <a:p>
                <a:pPr>
                  <a:defRPr sz="900" b="1" i="0" u="none" strike="noStrike" kern="1200" baseline="0">
                    <a:solidFill>
                      <a:schemeClr val="tx2"/>
                    </a:solidFill>
                    <a:latin typeface="+mn-lt"/>
                    <a:ea typeface="+mn-ea"/>
                    <a:cs typeface="+mn-cs"/>
                  </a:defRPr>
                </a:pPr>
                <a:r>
                  <a:rPr lang="tr-TR"/>
                  <a:t>BAŞARI YÜZDESİ</a:t>
                </a:r>
              </a:p>
            </c:rich>
          </c:tx>
          <c:layout>
            <c:manualLayout>
              <c:xMode val="edge"/>
              <c:yMode val="edge"/>
              <c:x val="1.4271136232452273E-2"/>
              <c:y val="0.30172459046067518"/>
            </c:manualLayout>
          </c:layout>
          <c:overlay val="0"/>
          <c:spPr>
            <a:noFill/>
            <a:ln>
              <a:noFill/>
            </a:ln>
            <a:effectLst/>
          </c:spPr>
          <c:txPr>
            <a:bodyPr rot="-5400000" spcFirstLastPara="1" vertOverflow="ellipsis" vert="horz" wrap="square" anchor="ctr" anchorCtr="1"/>
            <a:lstStyle/>
            <a:p>
              <a:pPr>
                <a:defRPr sz="900" b="1" i="0" u="none" strike="noStrike" kern="1200" baseline="0">
                  <a:solidFill>
                    <a:schemeClr val="tx2"/>
                  </a:solidFill>
                  <a:latin typeface="+mn-lt"/>
                  <a:ea typeface="+mn-ea"/>
                  <a:cs typeface="+mn-cs"/>
                </a:defRPr>
              </a:pPr>
              <a:endParaRPr lang="tr-TR"/>
            </a:p>
          </c:txPr>
        </c:title>
        <c:numFmt formatCode="0" sourceLinked="0"/>
        <c:majorTickMark val="none"/>
        <c:minorTickMark val="none"/>
        <c:tickLblPos val="nextTo"/>
        <c:spPr>
          <a:noFill/>
          <a:ln>
            <a:noFill/>
          </a:ln>
          <a:effectLst/>
        </c:spPr>
        <c:txPr>
          <a:bodyPr rot="0" spcFirstLastPara="1" vertOverflow="ellipsis" wrap="square" anchor="ctr" anchorCtr="1"/>
          <a:lstStyle/>
          <a:p>
            <a:pPr>
              <a:defRPr sz="900" b="0" i="0" u="none" strike="noStrike" kern="1200" baseline="0">
                <a:solidFill>
                  <a:schemeClr val="tx2"/>
                </a:solidFill>
                <a:latin typeface="+mn-lt"/>
                <a:ea typeface="+mn-ea"/>
                <a:cs typeface="+mn-cs"/>
              </a:defRPr>
            </a:pPr>
            <a:endParaRPr lang="tr-TR"/>
          </a:p>
        </c:txPr>
        <c:crossAx val="288018816"/>
        <c:crosses val="autoZero"/>
        <c:crossBetween val="between"/>
        <c:majorUnit val="10"/>
      </c:valAx>
      <c:spPr>
        <a:noFill/>
        <a:ln>
          <a:noFill/>
        </a:ln>
        <a:effectLst/>
      </c:spPr>
    </c:plotArea>
    <c:plotVisOnly val="1"/>
    <c:dispBlanksAs val="gap"/>
    <c:showDLblsOverMax val="0"/>
  </c:chart>
  <c:spPr>
    <a:solidFill>
      <a:schemeClr val="bg1"/>
    </a:solidFill>
    <a:ln w="3175" cap="flat" cmpd="sng" algn="ctr">
      <a:solidFill>
        <a:sysClr val="windowText" lastClr="000000"/>
      </a:solidFill>
      <a:round/>
    </a:ln>
    <a:effectLst/>
  </c:spPr>
  <c:txPr>
    <a:bodyPr/>
    <a:lstStyle/>
    <a:p>
      <a:pPr>
        <a:defRPr/>
      </a:pPr>
      <a:endParaRPr lang="tr-TR"/>
    </a:p>
  </c:txPr>
  <c:printSettings>
    <c:headerFooter alignWithMargins="0"/>
    <c:pageMargins b="1" l="0.75000000000000022" r="0.75000000000000022" t="1" header="0.5" footer="0.5"/>
    <c:pageSetup paperSize="9" orientation="landscape"/>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tr-T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1"/>
          <c:order val="1"/>
          <c:dPt>
            <c:idx val="0"/>
            <c:bubble3D val="0"/>
            <c:spPr>
              <a:gradFill>
                <a:gsLst>
                  <a:gs pos="100000">
                    <a:schemeClr val="accent1">
                      <a:lumMod val="60000"/>
                      <a:lumOff val="40000"/>
                    </a:schemeClr>
                  </a:gs>
                  <a:gs pos="0">
                    <a:schemeClr val="accent1"/>
                  </a:gs>
                </a:gsLst>
                <a:lin ang="5400000" scaled="0"/>
              </a:gradFill>
              <a:ln w="19050">
                <a:solidFill>
                  <a:schemeClr val="lt1"/>
                </a:solidFill>
              </a:ln>
              <a:effectLst/>
            </c:spPr>
            <c:extLst>
              <c:ext xmlns:c16="http://schemas.microsoft.com/office/drawing/2014/chart" uri="{C3380CC4-5D6E-409C-BE32-E72D297353CC}">
                <c16:uniqueId val="{00000001-B70C-4F6D-ABDB-C57817D1948E}"/>
              </c:ext>
            </c:extLst>
          </c:dPt>
          <c:dPt>
            <c:idx val="1"/>
            <c:bubble3D val="0"/>
            <c:spPr>
              <a:gradFill>
                <a:gsLst>
                  <a:gs pos="100000">
                    <a:schemeClr val="accent2">
                      <a:lumMod val="60000"/>
                      <a:lumOff val="40000"/>
                    </a:schemeClr>
                  </a:gs>
                  <a:gs pos="0">
                    <a:schemeClr val="accent2"/>
                  </a:gs>
                </a:gsLst>
                <a:lin ang="5400000" scaled="0"/>
              </a:gradFill>
              <a:ln w="19050">
                <a:solidFill>
                  <a:schemeClr val="lt1"/>
                </a:solidFill>
              </a:ln>
              <a:effectLst/>
            </c:spPr>
            <c:extLst>
              <c:ext xmlns:c16="http://schemas.microsoft.com/office/drawing/2014/chart" uri="{C3380CC4-5D6E-409C-BE32-E72D297353CC}">
                <c16:uniqueId val="{00000003-B70C-4F6D-ABDB-C57817D1948E}"/>
              </c:ext>
            </c:extLst>
          </c:dPt>
          <c:dPt>
            <c:idx val="2"/>
            <c:bubble3D val="0"/>
            <c:spPr>
              <a:gradFill>
                <a:gsLst>
                  <a:gs pos="100000">
                    <a:schemeClr val="accent3">
                      <a:lumMod val="60000"/>
                      <a:lumOff val="40000"/>
                    </a:schemeClr>
                  </a:gs>
                  <a:gs pos="0">
                    <a:schemeClr val="accent3"/>
                  </a:gs>
                </a:gsLst>
                <a:lin ang="5400000" scaled="0"/>
              </a:gradFill>
              <a:ln w="19050">
                <a:solidFill>
                  <a:schemeClr val="lt1"/>
                </a:solidFill>
              </a:ln>
              <a:effectLst/>
            </c:spPr>
            <c:extLst>
              <c:ext xmlns:c16="http://schemas.microsoft.com/office/drawing/2014/chart" uri="{C3380CC4-5D6E-409C-BE32-E72D297353CC}">
                <c16:uniqueId val="{00000005-B70C-4F6D-ABDB-C57817D1948E}"/>
              </c:ext>
            </c:extLst>
          </c:dPt>
          <c:dPt>
            <c:idx val="3"/>
            <c:bubble3D val="0"/>
            <c:spPr>
              <a:gradFill>
                <a:gsLst>
                  <a:gs pos="100000">
                    <a:schemeClr val="accent4">
                      <a:lumMod val="60000"/>
                      <a:lumOff val="40000"/>
                    </a:schemeClr>
                  </a:gs>
                  <a:gs pos="0">
                    <a:schemeClr val="accent4"/>
                  </a:gs>
                </a:gsLst>
                <a:lin ang="5400000" scaled="0"/>
              </a:gradFill>
              <a:ln w="19050">
                <a:solidFill>
                  <a:schemeClr val="lt1"/>
                </a:solidFill>
              </a:ln>
              <a:effectLst/>
            </c:spPr>
            <c:extLst>
              <c:ext xmlns:c16="http://schemas.microsoft.com/office/drawing/2014/chart" uri="{C3380CC4-5D6E-409C-BE32-E72D297353CC}">
                <c16:uniqueId val="{00000007-B70C-4F6D-ABDB-C57817D1948E}"/>
              </c:ext>
            </c:extLst>
          </c:dPt>
          <c:dPt>
            <c:idx val="4"/>
            <c:bubble3D val="0"/>
            <c:spPr>
              <a:gradFill>
                <a:gsLst>
                  <a:gs pos="100000">
                    <a:schemeClr val="accent5">
                      <a:lumMod val="60000"/>
                      <a:lumOff val="40000"/>
                    </a:schemeClr>
                  </a:gs>
                  <a:gs pos="0">
                    <a:schemeClr val="accent5"/>
                  </a:gs>
                </a:gsLst>
                <a:lin ang="5400000" scaled="0"/>
              </a:gradFill>
              <a:ln w="19050">
                <a:solidFill>
                  <a:schemeClr val="lt1"/>
                </a:solidFill>
              </a:ln>
              <a:effectLst/>
            </c:spPr>
            <c:extLst>
              <c:ext xmlns:c16="http://schemas.microsoft.com/office/drawing/2014/chart" uri="{C3380CC4-5D6E-409C-BE32-E72D297353CC}">
                <c16:uniqueId val="{00000009-B70C-4F6D-ABDB-C57817D1948E}"/>
              </c:ext>
            </c:extLst>
          </c:dPt>
          <c:dPt>
            <c:idx val="5"/>
            <c:bubble3D val="0"/>
            <c:spPr>
              <a:gradFill>
                <a:gsLst>
                  <a:gs pos="100000">
                    <a:schemeClr val="accent6">
                      <a:lumMod val="60000"/>
                      <a:lumOff val="40000"/>
                    </a:schemeClr>
                  </a:gs>
                  <a:gs pos="0">
                    <a:schemeClr val="accent6"/>
                  </a:gs>
                </a:gsLst>
                <a:lin ang="5400000" scaled="0"/>
              </a:gradFill>
              <a:ln w="19050">
                <a:solidFill>
                  <a:schemeClr val="lt1"/>
                </a:solidFill>
              </a:ln>
              <a:effectLst/>
            </c:spPr>
            <c:extLst>
              <c:ext xmlns:c16="http://schemas.microsoft.com/office/drawing/2014/chart" uri="{C3380CC4-5D6E-409C-BE32-E72D297353CC}">
                <c16:uniqueId val="{0000000B-B70C-4F6D-ABDB-C57817D1948E}"/>
              </c:ext>
            </c:extLst>
          </c:dPt>
          <c:dPt>
            <c:idx val="6"/>
            <c:bubble3D val="0"/>
            <c:spPr>
              <a:gradFill>
                <a:gsLst>
                  <a:gs pos="100000">
                    <a:schemeClr val="accent1">
                      <a:lumMod val="60000"/>
                      <a:lumMod val="60000"/>
                      <a:lumOff val="40000"/>
                    </a:schemeClr>
                  </a:gs>
                  <a:gs pos="0">
                    <a:schemeClr val="accent1">
                      <a:lumMod val="60000"/>
                    </a:schemeClr>
                  </a:gs>
                </a:gsLst>
                <a:lin ang="5400000" scaled="0"/>
              </a:gradFill>
              <a:ln w="19050">
                <a:solidFill>
                  <a:schemeClr val="lt1"/>
                </a:solidFill>
              </a:ln>
              <a:effectLst/>
            </c:spPr>
            <c:extLst>
              <c:ext xmlns:c16="http://schemas.microsoft.com/office/drawing/2014/chart" uri="{C3380CC4-5D6E-409C-BE32-E72D297353CC}">
                <c16:uniqueId val="{0000000D-B70C-4F6D-ABDB-C57817D1948E}"/>
              </c:ext>
            </c:extLst>
          </c:dPt>
          <c:dPt>
            <c:idx val="7"/>
            <c:bubble3D val="0"/>
            <c:spPr>
              <a:gradFill>
                <a:gsLst>
                  <a:gs pos="100000">
                    <a:schemeClr val="accent2">
                      <a:lumMod val="60000"/>
                      <a:lumMod val="60000"/>
                      <a:lumOff val="40000"/>
                    </a:schemeClr>
                  </a:gs>
                  <a:gs pos="0">
                    <a:schemeClr val="accent2">
                      <a:lumMod val="60000"/>
                    </a:schemeClr>
                  </a:gs>
                </a:gsLst>
                <a:lin ang="5400000" scaled="0"/>
              </a:gradFill>
              <a:ln w="19050">
                <a:solidFill>
                  <a:schemeClr val="lt1"/>
                </a:solidFill>
              </a:ln>
              <a:effectLst/>
            </c:spPr>
            <c:extLst>
              <c:ext xmlns:c16="http://schemas.microsoft.com/office/drawing/2014/chart" uri="{C3380CC4-5D6E-409C-BE32-E72D297353CC}">
                <c16:uniqueId val="{0000000F-B70C-4F6D-ABDB-C57817D1948E}"/>
              </c:ext>
            </c:extLst>
          </c:dPt>
          <c:dPt>
            <c:idx val="8"/>
            <c:bubble3D val="0"/>
            <c:spPr>
              <a:gradFill>
                <a:gsLst>
                  <a:gs pos="100000">
                    <a:schemeClr val="accent3">
                      <a:lumMod val="60000"/>
                      <a:lumMod val="60000"/>
                      <a:lumOff val="40000"/>
                    </a:schemeClr>
                  </a:gs>
                  <a:gs pos="0">
                    <a:schemeClr val="accent3">
                      <a:lumMod val="60000"/>
                    </a:schemeClr>
                  </a:gs>
                </a:gsLst>
                <a:lin ang="5400000" scaled="0"/>
              </a:gradFill>
              <a:ln w="19050">
                <a:solidFill>
                  <a:schemeClr val="lt1"/>
                </a:solidFill>
              </a:ln>
              <a:effectLst/>
            </c:spPr>
            <c:extLst>
              <c:ext xmlns:c16="http://schemas.microsoft.com/office/drawing/2014/chart" uri="{C3380CC4-5D6E-409C-BE32-E72D297353CC}">
                <c16:uniqueId val="{00000011-B70C-4F6D-ABDB-C57817D1948E}"/>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75000"/>
                        <a:lumOff val="25000"/>
                      </a:schemeClr>
                    </a:solidFill>
                    <a:latin typeface="+mn-lt"/>
                    <a:ea typeface="+mn-ea"/>
                    <a:cs typeface="+mn-cs"/>
                  </a:defRPr>
                </a:pPr>
                <a:endParaRPr lang="tr-TR"/>
              </a:p>
            </c:txPr>
            <c:dLblPos val="inEnd"/>
            <c:showLegendKey val="0"/>
            <c:showVal val="0"/>
            <c:showCatName val="0"/>
            <c:showSerName val="0"/>
            <c:showPercent val="1"/>
            <c:showBubbleSize val="0"/>
            <c:showLeaderLines val="1"/>
            <c:leaderLines>
              <c:spPr>
                <a:ln w="9525" cap="flat" cmpd="sng" algn="ctr">
                  <a:solidFill>
                    <a:schemeClr val="dk1">
                      <a:lumMod val="35000"/>
                      <a:lumOff val="65000"/>
                    </a:schemeClr>
                  </a:solidFill>
                  <a:round/>
                </a:ln>
                <a:effectLst/>
              </c:spPr>
            </c:leaderLines>
            <c:extLst>
              <c:ext xmlns:c15="http://schemas.microsoft.com/office/drawing/2012/chart" uri="{CE6537A1-D6FC-4f65-9D91-7224C49458BB}"/>
            </c:extLst>
          </c:dLbls>
          <c:cat>
            <c:strRef>
              <c:f>Bütünleme!$A$120:$A$128</c:f>
              <c:strCache>
                <c:ptCount val="9"/>
                <c:pt idx="0">
                  <c:v>0-29</c:v>
                </c:pt>
                <c:pt idx="1">
                  <c:v>30-39</c:v>
                </c:pt>
                <c:pt idx="2">
                  <c:v>40-49</c:v>
                </c:pt>
                <c:pt idx="3">
                  <c:v>50-59</c:v>
                </c:pt>
                <c:pt idx="4">
                  <c:v>60-69</c:v>
                </c:pt>
                <c:pt idx="5">
                  <c:v>70-74</c:v>
                </c:pt>
                <c:pt idx="6">
                  <c:v>75-79</c:v>
                </c:pt>
                <c:pt idx="7">
                  <c:v>80-89</c:v>
                </c:pt>
                <c:pt idx="8">
                  <c:v>90-100</c:v>
                </c:pt>
              </c:strCache>
            </c:strRef>
          </c:cat>
          <c:val>
            <c:numRef>
              <c:f>Bütünleme!$C$120:$C$128</c:f>
              <c:numCache>
                <c:formatCode>0</c:formatCode>
                <c:ptCount val="9"/>
                <c:pt idx="0">
                  <c:v>0</c:v>
                </c:pt>
                <c:pt idx="1">
                  <c:v>0</c:v>
                </c:pt>
                <c:pt idx="2">
                  <c:v>0</c:v>
                </c:pt>
                <c:pt idx="3">
                  <c:v>0</c:v>
                </c:pt>
                <c:pt idx="4">
                  <c:v>0</c:v>
                </c:pt>
                <c:pt idx="5">
                  <c:v>0</c:v>
                </c:pt>
                <c:pt idx="6">
                  <c:v>0</c:v>
                </c:pt>
                <c:pt idx="7">
                  <c:v>0</c:v>
                </c:pt>
                <c:pt idx="8">
                  <c:v>0</c:v>
                </c:pt>
              </c:numCache>
            </c:numRef>
          </c:val>
          <c:extLst>
            <c:ext xmlns:c16="http://schemas.microsoft.com/office/drawing/2014/chart" uri="{C3380CC4-5D6E-409C-BE32-E72D297353CC}">
              <c16:uniqueId val="{00000012-B70C-4F6D-ABDB-C57817D1948E}"/>
            </c:ext>
          </c:extLst>
        </c:ser>
        <c:dLbls>
          <c:dLblPos val="inEnd"/>
          <c:showLegendKey val="0"/>
          <c:showVal val="0"/>
          <c:showCatName val="0"/>
          <c:showSerName val="0"/>
          <c:showPercent val="1"/>
          <c:showBubbleSize val="0"/>
          <c:showLeaderLines val="1"/>
        </c:dLbls>
        <c:firstSliceAng val="0"/>
        <c:extLst>
          <c:ext xmlns:c15="http://schemas.microsoft.com/office/drawing/2012/chart" uri="{02D57815-91ED-43cb-92C2-25804820EDAC}">
            <c15:filteredPieSeries>
              <c15:ser>
                <c:idx val="0"/>
                <c:order val="0"/>
                <c:dPt>
                  <c:idx val="0"/>
                  <c:bubble3D val="0"/>
                  <c:spPr>
                    <a:gradFill>
                      <a:gsLst>
                        <a:gs pos="100000">
                          <a:schemeClr val="accent1">
                            <a:lumMod val="60000"/>
                            <a:lumOff val="40000"/>
                          </a:schemeClr>
                        </a:gs>
                        <a:gs pos="0">
                          <a:schemeClr val="accent1"/>
                        </a:gs>
                      </a:gsLst>
                      <a:lin ang="5400000" scaled="0"/>
                    </a:gradFill>
                    <a:ln w="19050">
                      <a:solidFill>
                        <a:schemeClr val="lt1"/>
                      </a:solidFill>
                    </a:ln>
                    <a:effectLst/>
                  </c:spPr>
                  <c:extLst>
                    <c:ext xmlns:c16="http://schemas.microsoft.com/office/drawing/2014/chart" uri="{C3380CC4-5D6E-409C-BE32-E72D297353CC}">
                      <c16:uniqueId val="{00000014-B70C-4F6D-ABDB-C57817D1948E}"/>
                    </c:ext>
                  </c:extLst>
                </c:dPt>
                <c:dPt>
                  <c:idx val="1"/>
                  <c:bubble3D val="0"/>
                  <c:spPr>
                    <a:gradFill>
                      <a:gsLst>
                        <a:gs pos="100000">
                          <a:schemeClr val="accent2">
                            <a:lumMod val="60000"/>
                            <a:lumOff val="40000"/>
                          </a:schemeClr>
                        </a:gs>
                        <a:gs pos="0">
                          <a:schemeClr val="accent2"/>
                        </a:gs>
                      </a:gsLst>
                      <a:lin ang="5400000" scaled="0"/>
                    </a:gradFill>
                    <a:ln w="19050">
                      <a:solidFill>
                        <a:schemeClr val="lt1"/>
                      </a:solidFill>
                    </a:ln>
                    <a:effectLst/>
                  </c:spPr>
                  <c:extLst>
                    <c:ext xmlns:c16="http://schemas.microsoft.com/office/drawing/2014/chart" uri="{C3380CC4-5D6E-409C-BE32-E72D297353CC}">
                      <c16:uniqueId val="{00000016-B70C-4F6D-ABDB-C57817D1948E}"/>
                    </c:ext>
                  </c:extLst>
                </c:dPt>
                <c:dPt>
                  <c:idx val="2"/>
                  <c:bubble3D val="0"/>
                  <c:spPr>
                    <a:gradFill>
                      <a:gsLst>
                        <a:gs pos="100000">
                          <a:schemeClr val="accent3">
                            <a:lumMod val="60000"/>
                            <a:lumOff val="40000"/>
                          </a:schemeClr>
                        </a:gs>
                        <a:gs pos="0">
                          <a:schemeClr val="accent3"/>
                        </a:gs>
                      </a:gsLst>
                      <a:lin ang="5400000" scaled="0"/>
                    </a:gradFill>
                    <a:ln w="19050">
                      <a:solidFill>
                        <a:schemeClr val="lt1"/>
                      </a:solidFill>
                    </a:ln>
                    <a:effectLst/>
                  </c:spPr>
                  <c:extLst>
                    <c:ext xmlns:c16="http://schemas.microsoft.com/office/drawing/2014/chart" uri="{C3380CC4-5D6E-409C-BE32-E72D297353CC}">
                      <c16:uniqueId val="{00000018-B70C-4F6D-ABDB-C57817D1948E}"/>
                    </c:ext>
                  </c:extLst>
                </c:dPt>
                <c:dPt>
                  <c:idx val="3"/>
                  <c:bubble3D val="0"/>
                  <c:spPr>
                    <a:gradFill>
                      <a:gsLst>
                        <a:gs pos="100000">
                          <a:schemeClr val="accent4">
                            <a:lumMod val="60000"/>
                            <a:lumOff val="40000"/>
                          </a:schemeClr>
                        </a:gs>
                        <a:gs pos="0">
                          <a:schemeClr val="accent4"/>
                        </a:gs>
                      </a:gsLst>
                      <a:lin ang="5400000" scaled="0"/>
                    </a:gradFill>
                    <a:ln w="19050">
                      <a:solidFill>
                        <a:schemeClr val="lt1"/>
                      </a:solidFill>
                    </a:ln>
                    <a:effectLst/>
                  </c:spPr>
                  <c:extLst>
                    <c:ext xmlns:c16="http://schemas.microsoft.com/office/drawing/2014/chart" uri="{C3380CC4-5D6E-409C-BE32-E72D297353CC}">
                      <c16:uniqueId val="{0000001A-B70C-4F6D-ABDB-C57817D1948E}"/>
                    </c:ext>
                  </c:extLst>
                </c:dPt>
                <c:dPt>
                  <c:idx val="4"/>
                  <c:bubble3D val="0"/>
                  <c:spPr>
                    <a:gradFill>
                      <a:gsLst>
                        <a:gs pos="100000">
                          <a:schemeClr val="accent5">
                            <a:lumMod val="60000"/>
                            <a:lumOff val="40000"/>
                          </a:schemeClr>
                        </a:gs>
                        <a:gs pos="0">
                          <a:schemeClr val="accent5"/>
                        </a:gs>
                      </a:gsLst>
                      <a:lin ang="5400000" scaled="0"/>
                    </a:gradFill>
                    <a:ln w="19050">
                      <a:solidFill>
                        <a:schemeClr val="lt1"/>
                      </a:solidFill>
                    </a:ln>
                    <a:effectLst/>
                  </c:spPr>
                  <c:extLst>
                    <c:ext xmlns:c16="http://schemas.microsoft.com/office/drawing/2014/chart" uri="{C3380CC4-5D6E-409C-BE32-E72D297353CC}">
                      <c16:uniqueId val="{0000001C-B70C-4F6D-ABDB-C57817D1948E}"/>
                    </c:ext>
                  </c:extLst>
                </c:dPt>
                <c:dPt>
                  <c:idx val="5"/>
                  <c:bubble3D val="0"/>
                  <c:spPr>
                    <a:gradFill>
                      <a:gsLst>
                        <a:gs pos="100000">
                          <a:schemeClr val="accent6">
                            <a:lumMod val="60000"/>
                            <a:lumOff val="40000"/>
                          </a:schemeClr>
                        </a:gs>
                        <a:gs pos="0">
                          <a:schemeClr val="accent6"/>
                        </a:gs>
                      </a:gsLst>
                      <a:lin ang="5400000" scaled="0"/>
                    </a:gradFill>
                    <a:ln w="19050">
                      <a:solidFill>
                        <a:schemeClr val="lt1"/>
                      </a:solidFill>
                    </a:ln>
                    <a:effectLst/>
                  </c:spPr>
                  <c:extLst>
                    <c:ext xmlns:c16="http://schemas.microsoft.com/office/drawing/2014/chart" uri="{C3380CC4-5D6E-409C-BE32-E72D297353CC}">
                      <c16:uniqueId val="{0000001E-B70C-4F6D-ABDB-C57817D1948E}"/>
                    </c:ext>
                  </c:extLst>
                </c:dPt>
                <c:dPt>
                  <c:idx val="6"/>
                  <c:bubble3D val="0"/>
                  <c:spPr>
                    <a:gradFill>
                      <a:gsLst>
                        <a:gs pos="100000">
                          <a:schemeClr val="accent1">
                            <a:lumMod val="60000"/>
                            <a:lumMod val="60000"/>
                            <a:lumOff val="40000"/>
                          </a:schemeClr>
                        </a:gs>
                        <a:gs pos="0">
                          <a:schemeClr val="accent1">
                            <a:lumMod val="60000"/>
                          </a:schemeClr>
                        </a:gs>
                      </a:gsLst>
                      <a:lin ang="5400000" scaled="0"/>
                    </a:gradFill>
                    <a:ln w="19050">
                      <a:solidFill>
                        <a:schemeClr val="lt1"/>
                      </a:solidFill>
                    </a:ln>
                    <a:effectLst/>
                  </c:spPr>
                  <c:extLst>
                    <c:ext xmlns:c16="http://schemas.microsoft.com/office/drawing/2014/chart" uri="{C3380CC4-5D6E-409C-BE32-E72D297353CC}">
                      <c16:uniqueId val="{00000020-B70C-4F6D-ABDB-C57817D1948E}"/>
                    </c:ext>
                  </c:extLst>
                </c:dPt>
                <c:dPt>
                  <c:idx val="7"/>
                  <c:bubble3D val="0"/>
                  <c:spPr>
                    <a:gradFill>
                      <a:gsLst>
                        <a:gs pos="100000">
                          <a:schemeClr val="accent2">
                            <a:lumMod val="60000"/>
                            <a:lumMod val="60000"/>
                            <a:lumOff val="40000"/>
                          </a:schemeClr>
                        </a:gs>
                        <a:gs pos="0">
                          <a:schemeClr val="accent2">
                            <a:lumMod val="60000"/>
                          </a:schemeClr>
                        </a:gs>
                      </a:gsLst>
                      <a:lin ang="5400000" scaled="0"/>
                    </a:gradFill>
                    <a:ln w="19050">
                      <a:solidFill>
                        <a:schemeClr val="lt1"/>
                      </a:solidFill>
                    </a:ln>
                    <a:effectLst/>
                  </c:spPr>
                  <c:extLst>
                    <c:ext xmlns:c16="http://schemas.microsoft.com/office/drawing/2014/chart" uri="{C3380CC4-5D6E-409C-BE32-E72D297353CC}">
                      <c16:uniqueId val="{00000022-B70C-4F6D-ABDB-C57817D1948E}"/>
                    </c:ext>
                  </c:extLst>
                </c:dPt>
                <c:dPt>
                  <c:idx val="8"/>
                  <c:bubble3D val="0"/>
                  <c:spPr>
                    <a:gradFill>
                      <a:gsLst>
                        <a:gs pos="100000">
                          <a:schemeClr val="accent3">
                            <a:lumMod val="60000"/>
                            <a:lumMod val="60000"/>
                            <a:lumOff val="40000"/>
                          </a:schemeClr>
                        </a:gs>
                        <a:gs pos="0">
                          <a:schemeClr val="accent3">
                            <a:lumMod val="60000"/>
                          </a:schemeClr>
                        </a:gs>
                      </a:gsLst>
                      <a:lin ang="5400000" scaled="0"/>
                    </a:gradFill>
                    <a:ln w="19050">
                      <a:solidFill>
                        <a:schemeClr val="lt1"/>
                      </a:solidFill>
                    </a:ln>
                    <a:effectLst/>
                  </c:spPr>
                  <c:extLst>
                    <c:ext xmlns:c16="http://schemas.microsoft.com/office/drawing/2014/chart" uri="{C3380CC4-5D6E-409C-BE32-E72D297353CC}">
                      <c16:uniqueId val="{00000024-B70C-4F6D-ABDB-C57817D1948E}"/>
                    </c:ext>
                  </c:extLst>
                </c:dPt>
                <c:dLbls>
                  <c:spPr>
                    <a:solidFill>
                      <a:sysClr val="window" lastClr="FFFFFF">
                        <a:alpha val="75000"/>
                      </a:sysClr>
                    </a:solidFill>
                    <a:ln w="9525">
                      <a:solidFill>
                        <a:sysClr val="windowText" lastClr="000000">
                          <a:lumMod val="25000"/>
                          <a:lumOff val="75000"/>
                        </a:sysClr>
                      </a:solid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tr-TR"/>
                    </a:p>
                  </c:txPr>
                  <c:dLblPos val="outEnd"/>
                  <c:showLegendKey val="0"/>
                  <c:showVal val="0"/>
                  <c:showCatName val="1"/>
                  <c:showSerName val="0"/>
                  <c:showPercent val="1"/>
                  <c:showBubbleSize val="0"/>
                  <c:showLeaderLines val="0"/>
                  <c:extLst>
                    <c:ext uri="{CE6537A1-D6FC-4f65-9D91-7224C49458BB}">
                      <c15:spPr xmlns:c15="http://schemas.microsoft.com/office/drawing/2012/chart">
                        <a:prstGeom prst="wedgeRectCallout">
                          <a:avLst/>
                        </a:prstGeom>
                        <a:noFill/>
                        <a:ln>
                          <a:noFill/>
                        </a:ln>
                      </c15:spPr>
                    </c:ext>
                  </c:extLst>
                </c:dLbls>
                <c:cat>
                  <c:strRef>
                    <c:extLst>
                      <c:ext uri="{02D57815-91ED-43cb-92C2-25804820EDAC}">
                        <c15:formulaRef>
                          <c15:sqref>Bütünleme!$A$120:$A$128</c15:sqref>
                        </c15:formulaRef>
                      </c:ext>
                    </c:extLst>
                    <c:strCache>
                      <c:ptCount val="9"/>
                      <c:pt idx="0">
                        <c:v>0-29</c:v>
                      </c:pt>
                      <c:pt idx="1">
                        <c:v>30-39</c:v>
                      </c:pt>
                      <c:pt idx="2">
                        <c:v>40-49</c:v>
                      </c:pt>
                      <c:pt idx="3">
                        <c:v>50-59</c:v>
                      </c:pt>
                      <c:pt idx="4">
                        <c:v>60-69</c:v>
                      </c:pt>
                      <c:pt idx="5">
                        <c:v>70-74</c:v>
                      </c:pt>
                      <c:pt idx="6">
                        <c:v>75-79</c:v>
                      </c:pt>
                      <c:pt idx="7">
                        <c:v>80-89</c:v>
                      </c:pt>
                      <c:pt idx="8">
                        <c:v>90-100</c:v>
                      </c:pt>
                    </c:strCache>
                  </c:strRef>
                </c:cat>
                <c:val>
                  <c:numRef>
                    <c:extLst>
                      <c:ext uri="{02D57815-91ED-43cb-92C2-25804820EDAC}">
                        <c15:formulaRef>
                          <c15:sqref>Bütünleme!$B$120:$B$128</c15:sqref>
                        </c15:formulaRef>
                      </c:ext>
                    </c:extLst>
                    <c:numCache>
                      <c:formatCode>@</c:formatCode>
                      <c:ptCount val="9"/>
                    </c:numCache>
                  </c:numRef>
                </c:val>
                <c:extLst>
                  <c:ext xmlns:c16="http://schemas.microsoft.com/office/drawing/2014/chart" uri="{C3380CC4-5D6E-409C-BE32-E72D297353CC}">
                    <c16:uniqueId val="{00000025-B70C-4F6D-ABDB-C57817D1948E}"/>
                  </c:ext>
                </c:extLst>
              </c15:ser>
            </c15:filteredPieSeries>
          </c:ext>
        </c:extLst>
      </c:pieChart>
      <c:spPr>
        <a:noFill/>
        <a:ln>
          <a:noFill/>
        </a:ln>
        <a:effectLst/>
      </c:spPr>
    </c:plotArea>
    <c:legend>
      <c:legendPos val="r"/>
      <c:overlay val="0"/>
      <c:spPr>
        <a:solidFill>
          <a:schemeClr val="lt1">
            <a:alpha val="50000"/>
          </a:schemeClr>
        </a:solid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tr-TR"/>
        </a:p>
      </c:txPr>
    </c:legend>
    <c:plotVisOnly val="1"/>
    <c:dispBlanksAs val="zero"/>
    <c:showDLblsOverMax val="0"/>
  </c:chart>
  <c:spPr>
    <a:pattFill prst="dkDnDiag">
      <a:fgClr>
        <a:schemeClr val="lt1"/>
      </a:fgClr>
      <a:bgClr>
        <a:schemeClr val="dk1">
          <a:lumMod val="10000"/>
          <a:lumOff val="90000"/>
        </a:schemeClr>
      </a:bgClr>
    </a:pattFill>
    <a:ln w="3175" cap="flat" cmpd="sng" algn="ctr">
      <a:solidFill>
        <a:sysClr val="windowText" lastClr="000000"/>
      </a:solidFill>
      <a:round/>
    </a:ln>
    <a:effectLst/>
  </c:spPr>
  <c:txPr>
    <a:bodyPr/>
    <a:lstStyle/>
    <a:p>
      <a:pPr>
        <a:defRPr/>
      </a:pPr>
      <a:endParaRPr lang="tr-TR"/>
    </a:p>
  </c:txPr>
  <c:printSettings>
    <c:headerFooter alignWithMargins="0"/>
    <c:pageMargins b="1" l="0.75000000000000022" r="0.75000000000000022" t="1" header="0.5" footer="0.5"/>
    <c:pageSetup paperSize="9" orientation="landscape" verticalDpi="0"/>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tr-TR"/>
  <c:roundedCorners val="0"/>
  <mc:AlternateContent xmlns:mc="http://schemas.openxmlformats.org/markup-compatibility/2006">
    <mc:Choice xmlns:c14="http://schemas.microsoft.com/office/drawing/2007/8/2/chart" Requires="c14">
      <c14:style val="102"/>
    </mc:Choice>
    <mc:Fallback>
      <c:style val="2"/>
    </mc:Fallback>
  </mc:AlternateContent>
  <c:chart>
    <c:title>
      <c:layout>
        <c:manualLayout>
          <c:xMode val="edge"/>
          <c:yMode val="edge"/>
          <c:x val="0.38464792391255181"/>
          <c:y val="1.2822596848468204E-2"/>
        </c:manualLayout>
      </c:layout>
      <c:overlay val="0"/>
      <c:spPr>
        <a:noFill/>
        <a:ln>
          <a:noFill/>
        </a:ln>
        <a:effectLst/>
      </c:spPr>
      <c:txPr>
        <a:bodyPr rot="0" spcFirstLastPara="1" vertOverflow="ellipsis" vert="horz" wrap="square" anchor="ctr" anchorCtr="1"/>
        <a:lstStyle/>
        <a:p>
          <a:pPr>
            <a:defRPr sz="700" b="1" i="0" u="none" strike="noStrike" kern="1200" cap="none" spc="0" normalizeH="0" baseline="0">
              <a:solidFill>
                <a:schemeClr val="dk1">
                  <a:lumMod val="50000"/>
                  <a:lumOff val="50000"/>
                </a:schemeClr>
              </a:solidFill>
              <a:latin typeface="+mn-lt"/>
              <a:ea typeface="+mj-ea"/>
              <a:cs typeface="+mj-cs"/>
            </a:defRPr>
          </a:pPr>
          <a:endParaRPr lang="tr-TR"/>
        </a:p>
      </c:txPr>
    </c:title>
    <c:autoTitleDeleted val="0"/>
    <c:plotArea>
      <c:layout>
        <c:manualLayout>
          <c:layoutTarget val="inner"/>
          <c:xMode val="edge"/>
          <c:yMode val="edge"/>
          <c:x val="0.11097957692852461"/>
          <c:y val="7.7585362874858302E-2"/>
          <c:w val="0.84016887869056445"/>
          <c:h val="0.77372895640737605"/>
        </c:manualLayout>
      </c:layout>
      <c:barChart>
        <c:barDir val="bar"/>
        <c:grouping val="clustered"/>
        <c:varyColors val="0"/>
        <c:ser>
          <c:idx val="1"/>
          <c:order val="1"/>
          <c:tx>
            <c:strRef>
              <c:f>Bütünleme!$C$131</c:f>
              <c:strCache>
                <c:ptCount val="1"/>
                <c:pt idx="0">
                  <c:v>Top. Soru Sayısı</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700" b="0" i="0" u="none" strike="noStrike" kern="1200" baseline="0">
                    <a:solidFill>
                      <a:schemeClr val="dk1">
                        <a:lumMod val="75000"/>
                        <a:lumOff val="25000"/>
                      </a:schemeClr>
                    </a:solidFill>
                    <a:latin typeface="+mn-lt"/>
                    <a:ea typeface="+mn-ea"/>
                    <a:cs typeface="+mn-cs"/>
                  </a:defRPr>
                </a:pPr>
                <a:endParaRPr lang="tr-T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Bütünleme!$A$132:$A$141</c:f>
              <c:strCache>
                <c:ptCount val="10"/>
                <c:pt idx="0">
                  <c:v> </c:v>
                </c:pt>
                <c:pt idx="1">
                  <c:v> </c:v>
                </c:pt>
                <c:pt idx="2">
                  <c:v> </c:v>
                </c:pt>
                <c:pt idx="3">
                  <c:v> </c:v>
                </c:pt>
                <c:pt idx="4">
                  <c:v> </c:v>
                </c:pt>
                <c:pt idx="5">
                  <c:v> </c:v>
                </c:pt>
                <c:pt idx="6">
                  <c:v> </c:v>
                </c:pt>
                <c:pt idx="7">
                  <c:v> </c:v>
                </c:pt>
                <c:pt idx="8">
                  <c:v> </c:v>
                </c:pt>
                <c:pt idx="9">
                  <c:v> </c:v>
                </c:pt>
              </c:strCache>
            </c:strRef>
          </c:cat>
          <c:val>
            <c:numRef>
              <c:f>Bütünleme!$C$132:$C$141</c:f>
              <c:numCache>
                <c:formatCode>0</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7645-42A1-BF1A-23B1CD47E13D}"/>
            </c:ext>
          </c:extLst>
        </c:ser>
        <c:dLbls>
          <c:dLblPos val="outEnd"/>
          <c:showLegendKey val="0"/>
          <c:showVal val="1"/>
          <c:showCatName val="0"/>
          <c:showSerName val="0"/>
          <c:showPercent val="0"/>
          <c:showBubbleSize val="0"/>
        </c:dLbls>
        <c:gapWidth val="247"/>
        <c:axId val="1725282351"/>
        <c:axId val="1725286191"/>
        <c:extLst>
          <c:ext xmlns:c15="http://schemas.microsoft.com/office/drawing/2012/chart" uri="{02D57815-91ED-43cb-92C2-25804820EDAC}">
            <c15:filteredBarSeries>
              <c15:ser>
                <c:idx val="0"/>
                <c:order val="0"/>
                <c:tx>
                  <c:strRef>
                    <c:extLst>
                      <c:ext uri="{02D57815-91ED-43cb-92C2-25804820EDAC}">
                        <c15:formulaRef>
                          <c15:sqref>Bütünleme!$B$131</c15:sqref>
                        </c15:formulaRef>
                      </c:ext>
                    </c:extLst>
                    <c:strCache>
                      <c:ptCount val="1"/>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75000"/>
                              <a:lumOff val="25000"/>
                            </a:schemeClr>
                          </a:solidFill>
                          <a:latin typeface="+mn-lt"/>
                          <a:ea typeface="+mn-ea"/>
                          <a:cs typeface="+mn-cs"/>
                        </a:defRPr>
                      </a:pPr>
                      <a:endParaRPr lang="tr-TR"/>
                    </a:p>
                  </c:txPr>
                  <c:dLblPos val="outEnd"/>
                  <c:showLegendKey val="0"/>
                  <c:showVal val="1"/>
                  <c:showCatName val="0"/>
                  <c:showSerName val="0"/>
                  <c:showPercent val="0"/>
                  <c:showBubbleSize val="0"/>
                  <c:showLeaderLines val="0"/>
                  <c:extLst>
                    <c:ext uri="{CE6537A1-D6FC-4f65-9D91-7224C49458BB}">
                      <c15:showLeaderLines val="1"/>
                      <c15:leaderLines>
                        <c:spPr>
                          <a:ln w="9525" cap="flat" cmpd="sng" algn="ctr">
                            <a:solidFill>
                              <a:schemeClr val="dk1">
                                <a:lumMod val="35000"/>
                                <a:lumOff val="65000"/>
                              </a:schemeClr>
                            </a:solidFill>
                            <a:round/>
                          </a:ln>
                          <a:effectLst/>
                        </c:spPr>
                      </c15:leaderLines>
                    </c:ext>
                  </c:extLst>
                </c:dLbls>
                <c:cat>
                  <c:strRef>
                    <c:extLst>
                      <c:ext uri="{02D57815-91ED-43cb-92C2-25804820EDAC}">
                        <c15:formulaRef>
                          <c15:sqref>Bütünleme!$A$132:$A$141</c15:sqref>
                        </c15:formulaRef>
                      </c:ext>
                    </c:extLst>
                    <c:strCache>
                      <c:ptCount val="10"/>
                      <c:pt idx="0">
                        <c:v> </c:v>
                      </c:pt>
                      <c:pt idx="1">
                        <c:v> </c:v>
                      </c:pt>
                      <c:pt idx="2">
                        <c:v> </c:v>
                      </c:pt>
                      <c:pt idx="3">
                        <c:v> </c:v>
                      </c:pt>
                      <c:pt idx="4">
                        <c:v> </c:v>
                      </c:pt>
                      <c:pt idx="5">
                        <c:v> </c:v>
                      </c:pt>
                      <c:pt idx="6">
                        <c:v> </c:v>
                      </c:pt>
                      <c:pt idx="7">
                        <c:v> </c:v>
                      </c:pt>
                      <c:pt idx="8">
                        <c:v> </c:v>
                      </c:pt>
                      <c:pt idx="9">
                        <c:v> </c:v>
                      </c:pt>
                    </c:strCache>
                  </c:strRef>
                </c:cat>
                <c:val>
                  <c:numRef>
                    <c:extLst>
                      <c:ext uri="{02D57815-91ED-43cb-92C2-25804820EDAC}">
                        <c15:formulaRef>
                          <c15:sqref>Bütünleme!$B$132:$B$141</c15:sqref>
                        </c15:formulaRef>
                      </c:ext>
                    </c:extLst>
                    <c:numCache>
                      <c:formatCode>General</c:formatCode>
                      <c:ptCount val="10"/>
                    </c:numCache>
                  </c:numRef>
                </c:val>
                <c:extLst>
                  <c:ext xmlns:c16="http://schemas.microsoft.com/office/drawing/2014/chart" uri="{C3380CC4-5D6E-409C-BE32-E72D297353CC}">
                    <c16:uniqueId val="{00000001-7645-42A1-BF1A-23B1CD47E13D}"/>
                  </c:ext>
                </c:extLst>
              </c15:ser>
            </c15:filteredBarSeries>
          </c:ext>
        </c:extLst>
      </c:barChart>
      <c:catAx>
        <c:axId val="1725282351"/>
        <c:scaling>
          <c:orientation val="minMax"/>
        </c:scaling>
        <c:delete val="0"/>
        <c:axPos val="l"/>
        <c:majorGridlines>
          <c:spPr>
            <a:ln w="9525" cap="flat" cmpd="sng" algn="ctr">
              <a:solidFill>
                <a:schemeClr val="dk1">
                  <a:lumMod val="15000"/>
                  <a:lumOff val="85000"/>
                </a:schemeClr>
              </a:solidFill>
              <a:round/>
            </a:ln>
            <a:effectLst/>
          </c:spPr>
        </c:majorGridlines>
        <c:numFmt formatCode="General" sourceLinked="1"/>
        <c:majorTickMark val="out"/>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700" b="1" i="0" u="none" strike="noStrike" kern="1200" cap="none" spc="0" normalizeH="0" baseline="0">
                <a:solidFill>
                  <a:schemeClr val="dk1">
                    <a:lumMod val="65000"/>
                    <a:lumOff val="35000"/>
                  </a:schemeClr>
                </a:solidFill>
                <a:latin typeface="+mn-lt"/>
                <a:ea typeface="+mn-ea"/>
                <a:cs typeface="+mn-cs"/>
              </a:defRPr>
            </a:pPr>
            <a:endParaRPr lang="tr-TR"/>
          </a:p>
        </c:txPr>
        <c:crossAx val="1725286191"/>
        <c:crosses val="autoZero"/>
        <c:auto val="1"/>
        <c:lblAlgn val="ctr"/>
        <c:lblOffset val="100"/>
        <c:noMultiLvlLbl val="0"/>
      </c:catAx>
      <c:valAx>
        <c:axId val="1725286191"/>
        <c:scaling>
          <c:orientation val="minMax"/>
        </c:scaling>
        <c:delete val="0"/>
        <c:axPos val="b"/>
        <c:majorGridlines>
          <c:spPr>
            <a:ln w="9525" cap="flat" cmpd="sng" algn="ctr">
              <a:solidFill>
                <a:schemeClr val="dk1">
                  <a:lumMod val="15000"/>
                  <a:lumOff val="85000"/>
                </a:schemeClr>
              </a:solidFill>
              <a:round/>
            </a:ln>
            <a:effectLst/>
          </c:spPr>
        </c:majorGridlines>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700" b="1" i="0" u="none" strike="noStrike" kern="1200" baseline="0">
                <a:solidFill>
                  <a:schemeClr val="dk1">
                    <a:lumMod val="65000"/>
                    <a:lumOff val="35000"/>
                  </a:schemeClr>
                </a:solidFill>
                <a:latin typeface="+mn-lt"/>
                <a:ea typeface="+mn-ea"/>
                <a:cs typeface="+mn-cs"/>
              </a:defRPr>
            </a:pPr>
            <a:endParaRPr lang="tr-TR"/>
          </a:p>
        </c:txPr>
        <c:crossAx val="1725282351"/>
        <c:crosses val="autoZero"/>
        <c:crossBetween val="between"/>
      </c:valAx>
      <c:spPr>
        <a:pattFill prst="ltDnDiag">
          <a:fgClr>
            <a:schemeClr val="dk1">
              <a:lumMod val="15000"/>
              <a:lumOff val="85000"/>
            </a:schemeClr>
          </a:fgClr>
          <a:bgClr>
            <a:schemeClr val="lt1"/>
          </a:bgClr>
        </a:pattFill>
        <a:ln>
          <a:noFill/>
        </a:ln>
        <a:effectLst/>
      </c:spPr>
    </c:plotArea>
    <c:plotVisOnly val="1"/>
    <c:dispBlanksAs val="gap"/>
    <c:showDLblsOverMax val="0"/>
  </c:chart>
  <c:spPr>
    <a:solidFill>
      <a:schemeClr val="lt1"/>
    </a:solidFill>
    <a:ln w="3175" cap="flat" cmpd="sng" algn="ctr">
      <a:solidFill>
        <a:sysClr val="windowText" lastClr="000000"/>
      </a:solidFill>
      <a:round/>
    </a:ln>
    <a:effectLst/>
  </c:spPr>
  <c:txPr>
    <a:bodyPr/>
    <a:lstStyle/>
    <a:p>
      <a:pPr>
        <a:defRPr/>
      </a:pPr>
      <a:endParaRPr lang="tr-TR"/>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tr-TR"/>
  <c:roundedCorners val="0"/>
  <mc:AlternateContent xmlns:mc="http://schemas.openxmlformats.org/markup-compatibility/2006">
    <mc:Choice xmlns:c14="http://schemas.microsoft.com/office/drawing/2007/8/2/chart" Requires="c14">
      <c14:style val="106"/>
    </mc:Choice>
    <mc:Fallback>
      <c:style val="6"/>
    </mc:Fallback>
  </mc:AlternateContent>
  <c:chart>
    <c:title>
      <c:layout>
        <c:manualLayout>
          <c:xMode val="edge"/>
          <c:yMode val="edge"/>
          <c:x val="0.21458464991652124"/>
          <c:y val="0"/>
        </c:manualLayout>
      </c:layout>
      <c:overlay val="0"/>
      <c:spPr>
        <a:noFill/>
        <a:ln>
          <a:noFill/>
        </a:ln>
        <a:effectLst/>
      </c:spPr>
      <c:txPr>
        <a:bodyPr rot="0" spcFirstLastPara="1" vertOverflow="ellipsis" vert="horz" wrap="square" anchor="ctr" anchorCtr="1"/>
        <a:lstStyle/>
        <a:p>
          <a:pPr>
            <a:defRPr sz="700" b="1" i="0" u="none" strike="noStrike" kern="1200" cap="all" spc="120" normalizeH="0" baseline="0">
              <a:solidFill>
                <a:schemeClr val="tx1">
                  <a:lumMod val="65000"/>
                  <a:lumOff val="35000"/>
                </a:schemeClr>
              </a:solidFill>
              <a:latin typeface="+mn-lt"/>
              <a:ea typeface="+mn-ea"/>
              <a:cs typeface="+mn-cs"/>
            </a:defRPr>
          </a:pPr>
          <a:endParaRPr lang="tr-TR"/>
        </a:p>
      </c:txPr>
    </c:title>
    <c:autoTitleDeleted val="0"/>
    <c:plotArea>
      <c:layout/>
      <c:barChart>
        <c:barDir val="col"/>
        <c:grouping val="clustered"/>
        <c:varyColors val="0"/>
        <c:ser>
          <c:idx val="1"/>
          <c:order val="1"/>
          <c:tx>
            <c:strRef>
              <c:f>Bütünleme!$D$131</c:f>
              <c:strCache>
                <c:ptCount val="1"/>
                <c:pt idx="0">
                  <c:v>Ort. Başarı (%)</c:v>
                </c:pt>
              </c:strCache>
            </c:strRef>
          </c:tx>
          <c:spPr>
            <a:solidFill>
              <a:schemeClr val="accent4">
                <a:shade val="76000"/>
              </a:schemeClr>
            </a:solidFill>
            <a:ln>
              <a:noFill/>
            </a:ln>
            <a:effectLst/>
          </c:spPr>
          <c:invertIfNegative val="0"/>
          <c:dLbls>
            <c:spPr>
              <a:noFill/>
              <a:ln>
                <a:noFill/>
              </a:ln>
              <a:effectLst/>
            </c:spPr>
            <c:txPr>
              <a:bodyPr rot="-5400000" spcFirstLastPara="1" vertOverflow="clip" horzOverflow="clip" vert="horz" wrap="square" lIns="38100" tIns="19050" rIns="38100" bIns="19050" anchor="ctr" anchorCtr="1">
                <a:spAutoFit/>
              </a:bodyPr>
              <a:lstStyle/>
              <a:p>
                <a:pPr>
                  <a:defRPr sz="600" b="0" i="0" u="none" strike="noStrike" kern="1200" baseline="0">
                    <a:solidFill>
                      <a:schemeClr val="tx1">
                        <a:lumMod val="50000"/>
                        <a:lumOff val="50000"/>
                      </a:schemeClr>
                    </a:solidFill>
                    <a:latin typeface="+mn-lt"/>
                    <a:ea typeface="+mn-ea"/>
                    <a:cs typeface="+mn-cs"/>
                  </a:defRPr>
                </a:pPr>
                <a:endParaRPr lang="tr-T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Bütünleme!$A$132:$A$141</c:f>
              <c:strCache>
                <c:ptCount val="10"/>
                <c:pt idx="0">
                  <c:v> </c:v>
                </c:pt>
                <c:pt idx="1">
                  <c:v> </c:v>
                </c:pt>
                <c:pt idx="2">
                  <c:v> </c:v>
                </c:pt>
                <c:pt idx="3">
                  <c:v> </c:v>
                </c:pt>
                <c:pt idx="4">
                  <c:v> </c:v>
                </c:pt>
                <c:pt idx="5">
                  <c:v> </c:v>
                </c:pt>
                <c:pt idx="6">
                  <c:v> </c:v>
                </c:pt>
                <c:pt idx="7">
                  <c:v> </c:v>
                </c:pt>
                <c:pt idx="8">
                  <c:v> </c:v>
                </c:pt>
                <c:pt idx="9">
                  <c:v> </c:v>
                </c:pt>
              </c:strCache>
            </c:strRef>
          </c:cat>
          <c:val>
            <c:numRef>
              <c:f>Bütünleme!$D$132:$D$141</c:f>
              <c:numCache>
                <c:formatCode>0.00</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7455-42F8-A4B6-6CFCACD0A635}"/>
            </c:ext>
          </c:extLst>
        </c:ser>
        <c:dLbls>
          <c:dLblPos val="outEnd"/>
          <c:showLegendKey val="0"/>
          <c:showVal val="1"/>
          <c:showCatName val="0"/>
          <c:showSerName val="0"/>
          <c:showPercent val="0"/>
          <c:showBubbleSize val="0"/>
        </c:dLbls>
        <c:gapWidth val="444"/>
        <c:overlap val="-90"/>
        <c:axId val="1838051535"/>
        <c:axId val="1838056335"/>
        <c:extLst>
          <c:ext xmlns:c15="http://schemas.microsoft.com/office/drawing/2012/chart" uri="{02D57815-91ED-43cb-92C2-25804820EDAC}">
            <c15:filteredBarSeries>
              <c15:ser>
                <c:idx val="0"/>
                <c:order val="0"/>
                <c:tx>
                  <c:strRef>
                    <c:extLst>
                      <c:ext uri="{02D57815-91ED-43cb-92C2-25804820EDAC}">
                        <c15:formulaRef>
                          <c15:sqref>Bütünleme!$B$131</c15:sqref>
                        </c15:formulaRef>
                      </c:ext>
                    </c:extLst>
                    <c:strCache>
                      <c:ptCount val="1"/>
                    </c:strCache>
                  </c:strRef>
                </c:tx>
                <c:spPr>
                  <a:solidFill>
                    <a:schemeClr val="accent4">
                      <a:tint val="77000"/>
                    </a:schemeClr>
                  </a:solidFill>
                  <a:ln>
                    <a:noFill/>
                  </a:ln>
                  <a:effectLst/>
                </c:spPr>
                <c:invertIfNegative val="0"/>
                <c:dLbls>
                  <c:spPr>
                    <a:noFill/>
                    <a:ln>
                      <a:noFill/>
                    </a:ln>
                    <a:effectLst/>
                  </c:spPr>
                  <c:txPr>
                    <a:bodyPr rot="-5400000" spcFirstLastPara="1" vertOverflow="clip" horzOverflow="clip" vert="horz" wrap="square" lIns="38100" tIns="19050" rIns="38100" bIns="19050" anchor="ctr" anchorCtr="1">
                      <a:spAutoFit/>
                    </a:bodyPr>
                    <a:lstStyle/>
                    <a:p>
                      <a:pPr>
                        <a:defRPr sz="800" b="0" i="0" u="none" strike="noStrike" kern="1200" baseline="0">
                          <a:solidFill>
                            <a:schemeClr val="tx1">
                              <a:lumMod val="50000"/>
                              <a:lumOff val="50000"/>
                            </a:schemeClr>
                          </a:solidFill>
                          <a:latin typeface="+mn-lt"/>
                          <a:ea typeface="+mn-ea"/>
                          <a:cs typeface="+mn-cs"/>
                        </a:defRPr>
                      </a:pPr>
                      <a:endParaRPr lang="tr-TR"/>
                    </a:p>
                  </c:txPr>
                  <c:dLblPos val="outEnd"/>
                  <c:showLegendKey val="0"/>
                  <c:showVal val="1"/>
                  <c:showCatName val="0"/>
                  <c:showSerName val="0"/>
                  <c:showPercent val="0"/>
                  <c:showBubbleSize val="0"/>
                  <c:showLeaderLines val="0"/>
                  <c:extLst>
                    <c:ext uri="{CE6537A1-D6FC-4f65-9D91-7224C49458BB}">
                      <c15:showLeaderLines val="1"/>
                      <c15:leaderLines>
                        <c:spPr>
                          <a:ln w="9525">
                            <a:solidFill>
                              <a:schemeClr val="tx1">
                                <a:lumMod val="35000"/>
                                <a:lumOff val="65000"/>
                              </a:schemeClr>
                            </a:solidFill>
                          </a:ln>
                          <a:effectLst/>
                        </c:spPr>
                      </c15:leaderLines>
                    </c:ext>
                  </c:extLst>
                </c:dLbls>
                <c:cat>
                  <c:strRef>
                    <c:extLst>
                      <c:ext uri="{02D57815-91ED-43cb-92C2-25804820EDAC}">
                        <c15:formulaRef>
                          <c15:sqref>Bütünleme!$A$132:$A$141</c15:sqref>
                        </c15:formulaRef>
                      </c:ext>
                    </c:extLst>
                    <c:strCache>
                      <c:ptCount val="10"/>
                      <c:pt idx="0">
                        <c:v> </c:v>
                      </c:pt>
                      <c:pt idx="1">
                        <c:v> </c:v>
                      </c:pt>
                      <c:pt idx="2">
                        <c:v> </c:v>
                      </c:pt>
                      <c:pt idx="3">
                        <c:v> </c:v>
                      </c:pt>
                      <c:pt idx="4">
                        <c:v> </c:v>
                      </c:pt>
                      <c:pt idx="5">
                        <c:v> </c:v>
                      </c:pt>
                      <c:pt idx="6">
                        <c:v> </c:v>
                      </c:pt>
                      <c:pt idx="7">
                        <c:v> </c:v>
                      </c:pt>
                      <c:pt idx="8">
                        <c:v> </c:v>
                      </c:pt>
                      <c:pt idx="9">
                        <c:v> </c:v>
                      </c:pt>
                    </c:strCache>
                  </c:strRef>
                </c:cat>
                <c:val>
                  <c:numRef>
                    <c:extLst>
                      <c:ext uri="{02D57815-91ED-43cb-92C2-25804820EDAC}">
                        <c15:formulaRef>
                          <c15:sqref>Bütünleme!$B$132:$B$141</c15:sqref>
                        </c15:formulaRef>
                      </c:ext>
                    </c:extLst>
                    <c:numCache>
                      <c:formatCode>General</c:formatCode>
                      <c:ptCount val="10"/>
                    </c:numCache>
                  </c:numRef>
                </c:val>
                <c:extLst>
                  <c:ext xmlns:c16="http://schemas.microsoft.com/office/drawing/2014/chart" uri="{C3380CC4-5D6E-409C-BE32-E72D297353CC}">
                    <c16:uniqueId val="{00000001-7455-42F8-A4B6-6CFCACD0A635}"/>
                  </c:ext>
                </c:extLst>
              </c15:ser>
            </c15:filteredBarSeries>
          </c:ext>
        </c:extLst>
      </c:barChart>
      <c:catAx>
        <c:axId val="1838051535"/>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cap="all" spc="120" normalizeH="0" baseline="0">
                <a:solidFill>
                  <a:schemeClr val="tx1">
                    <a:lumMod val="65000"/>
                    <a:lumOff val="35000"/>
                  </a:schemeClr>
                </a:solidFill>
                <a:latin typeface="+mn-lt"/>
                <a:ea typeface="+mn-ea"/>
                <a:cs typeface="+mn-cs"/>
              </a:defRPr>
            </a:pPr>
            <a:endParaRPr lang="tr-TR"/>
          </a:p>
        </c:txPr>
        <c:crossAx val="1838056335"/>
        <c:crosses val="autoZero"/>
        <c:auto val="1"/>
        <c:lblAlgn val="ctr"/>
        <c:lblOffset val="100"/>
        <c:noMultiLvlLbl val="0"/>
      </c:catAx>
      <c:valAx>
        <c:axId val="1838056335"/>
        <c:scaling>
          <c:orientation val="minMax"/>
        </c:scaling>
        <c:delete val="1"/>
        <c:axPos val="l"/>
        <c:numFmt formatCode="0.00" sourceLinked="1"/>
        <c:majorTickMark val="none"/>
        <c:minorTickMark val="none"/>
        <c:tickLblPos val="nextTo"/>
        <c:crossAx val="1838051535"/>
        <c:crosses val="autoZero"/>
        <c:crossBetween val="between"/>
      </c:valAx>
      <c:spPr>
        <a:noFill/>
        <a:ln>
          <a:noFill/>
        </a:ln>
        <a:effectLst/>
      </c:spPr>
    </c:plotArea>
    <c:plotVisOnly val="1"/>
    <c:dispBlanksAs val="gap"/>
    <c:showDLblsOverMax val="0"/>
  </c:chart>
  <c:spPr>
    <a:solidFill>
      <a:schemeClr val="lt1"/>
    </a:solidFill>
    <a:ln w="3175" cap="flat" cmpd="sng" algn="ctr">
      <a:solidFill>
        <a:sysClr val="windowText" lastClr="000000"/>
      </a:solidFill>
      <a:round/>
    </a:ln>
    <a:effectLst/>
  </c:spPr>
  <c:txPr>
    <a:bodyPr/>
    <a:lstStyle/>
    <a:p>
      <a:pPr>
        <a:defRPr/>
      </a:pPr>
      <a:endParaRPr lang="tr-TR"/>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tr-T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1"/>
          <c:order val="1"/>
          <c:dPt>
            <c:idx val="0"/>
            <c:bubble3D val="0"/>
            <c:spPr>
              <a:gradFill>
                <a:gsLst>
                  <a:gs pos="100000">
                    <a:schemeClr val="accent1">
                      <a:lumMod val="60000"/>
                      <a:lumOff val="40000"/>
                    </a:schemeClr>
                  </a:gs>
                  <a:gs pos="0">
                    <a:schemeClr val="accent1"/>
                  </a:gs>
                </a:gsLst>
                <a:lin ang="5400000" scaled="0"/>
              </a:gradFill>
              <a:ln w="19050">
                <a:solidFill>
                  <a:schemeClr val="lt1"/>
                </a:solidFill>
              </a:ln>
              <a:effectLst/>
            </c:spPr>
            <c:extLst>
              <c:ext xmlns:c16="http://schemas.microsoft.com/office/drawing/2014/chart" uri="{C3380CC4-5D6E-409C-BE32-E72D297353CC}">
                <c16:uniqueId val="{00000001-0CF3-43DA-B8EF-FD190B4DAA73}"/>
              </c:ext>
            </c:extLst>
          </c:dPt>
          <c:dPt>
            <c:idx val="1"/>
            <c:bubble3D val="0"/>
            <c:spPr>
              <a:gradFill>
                <a:gsLst>
                  <a:gs pos="100000">
                    <a:schemeClr val="accent2">
                      <a:lumMod val="60000"/>
                      <a:lumOff val="40000"/>
                    </a:schemeClr>
                  </a:gs>
                  <a:gs pos="0">
                    <a:schemeClr val="accent2"/>
                  </a:gs>
                </a:gsLst>
                <a:lin ang="5400000" scaled="0"/>
              </a:gradFill>
              <a:ln w="19050">
                <a:solidFill>
                  <a:schemeClr val="lt1"/>
                </a:solidFill>
              </a:ln>
              <a:effectLst/>
            </c:spPr>
            <c:extLst>
              <c:ext xmlns:c16="http://schemas.microsoft.com/office/drawing/2014/chart" uri="{C3380CC4-5D6E-409C-BE32-E72D297353CC}">
                <c16:uniqueId val="{00000003-0CF3-43DA-B8EF-FD190B4DAA73}"/>
              </c:ext>
            </c:extLst>
          </c:dPt>
          <c:dPt>
            <c:idx val="2"/>
            <c:bubble3D val="0"/>
            <c:spPr>
              <a:gradFill>
                <a:gsLst>
                  <a:gs pos="100000">
                    <a:schemeClr val="accent3">
                      <a:lumMod val="60000"/>
                      <a:lumOff val="40000"/>
                    </a:schemeClr>
                  </a:gs>
                  <a:gs pos="0">
                    <a:schemeClr val="accent3"/>
                  </a:gs>
                </a:gsLst>
                <a:lin ang="5400000" scaled="0"/>
              </a:gradFill>
              <a:ln w="19050">
                <a:solidFill>
                  <a:schemeClr val="lt1"/>
                </a:solidFill>
              </a:ln>
              <a:effectLst/>
            </c:spPr>
            <c:extLst>
              <c:ext xmlns:c16="http://schemas.microsoft.com/office/drawing/2014/chart" uri="{C3380CC4-5D6E-409C-BE32-E72D297353CC}">
                <c16:uniqueId val="{00000005-0CF3-43DA-B8EF-FD190B4DAA73}"/>
              </c:ext>
            </c:extLst>
          </c:dPt>
          <c:dPt>
            <c:idx val="3"/>
            <c:bubble3D val="0"/>
            <c:spPr>
              <a:gradFill>
                <a:gsLst>
                  <a:gs pos="100000">
                    <a:schemeClr val="accent4">
                      <a:lumMod val="60000"/>
                      <a:lumOff val="40000"/>
                    </a:schemeClr>
                  </a:gs>
                  <a:gs pos="0">
                    <a:schemeClr val="accent4"/>
                  </a:gs>
                </a:gsLst>
                <a:lin ang="5400000" scaled="0"/>
              </a:gradFill>
              <a:ln w="19050">
                <a:solidFill>
                  <a:schemeClr val="lt1"/>
                </a:solidFill>
              </a:ln>
              <a:effectLst/>
            </c:spPr>
            <c:extLst>
              <c:ext xmlns:c16="http://schemas.microsoft.com/office/drawing/2014/chart" uri="{C3380CC4-5D6E-409C-BE32-E72D297353CC}">
                <c16:uniqueId val="{00000007-0CF3-43DA-B8EF-FD190B4DAA73}"/>
              </c:ext>
            </c:extLst>
          </c:dPt>
          <c:dPt>
            <c:idx val="4"/>
            <c:bubble3D val="0"/>
            <c:spPr>
              <a:gradFill>
                <a:gsLst>
                  <a:gs pos="100000">
                    <a:schemeClr val="accent5">
                      <a:lumMod val="60000"/>
                      <a:lumOff val="40000"/>
                    </a:schemeClr>
                  </a:gs>
                  <a:gs pos="0">
                    <a:schemeClr val="accent5"/>
                  </a:gs>
                </a:gsLst>
                <a:lin ang="5400000" scaled="0"/>
              </a:gradFill>
              <a:ln w="19050">
                <a:solidFill>
                  <a:schemeClr val="lt1"/>
                </a:solidFill>
              </a:ln>
              <a:effectLst/>
            </c:spPr>
            <c:extLst>
              <c:ext xmlns:c16="http://schemas.microsoft.com/office/drawing/2014/chart" uri="{C3380CC4-5D6E-409C-BE32-E72D297353CC}">
                <c16:uniqueId val="{00000009-0CF3-43DA-B8EF-FD190B4DAA73}"/>
              </c:ext>
            </c:extLst>
          </c:dPt>
          <c:dPt>
            <c:idx val="5"/>
            <c:bubble3D val="0"/>
            <c:spPr>
              <a:gradFill>
                <a:gsLst>
                  <a:gs pos="100000">
                    <a:schemeClr val="accent6">
                      <a:lumMod val="60000"/>
                      <a:lumOff val="40000"/>
                    </a:schemeClr>
                  </a:gs>
                  <a:gs pos="0">
                    <a:schemeClr val="accent6"/>
                  </a:gs>
                </a:gsLst>
                <a:lin ang="5400000" scaled="0"/>
              </a:gradFill>
              <a:ln w="19050">
                <a:solidFill>
                  <a:schemeClr val="lt1"/>
                </a:solidFill>
              </a:ln>
              <a:effectLst/>
            </c:spPr>
            <c:extLst>
              <c:ext xmlns:c16="http://schemas.microsoft.com/office/drawing/2014/chart" uri="{C3380CC4-5D6E-409C-BE32-E72D297353CC}">
                <c16:uniqueId val="{0000000B-0CF3-43DA-B8EF-FD190B4DAA73}"/>
              </c:ext>
            </c:extLst>
          </c:dPt>
          <c:dPt>
            <c:idx val="6"/>
            <c:bubble3D val="0"/>
            <c:spPr>
              <a:gradFill>
                <a:gsLst>
                  <a:gs pos="100000">
                    <a:schemeClr val="accent1">
                      <a:lumMod val="60000"/>
                      <a:lumMod val="60000"/>
                      <a:lumOff val="40000"/>
                    </a:schemeClr>
                  </a:gs>
                  <a:gs pos="0">
                    <a:schemeClr val="accent1">
                      <a:lumMod val="60000"/>
                    </a:schemeClr>
                  </a:gs>
                </a:gsLst>
                <a:lin ang="5400000" scaled="0"/>
              </a:gradFill>
              <a:ln w="19050">
                <a:solidFill>
                  <a:schemeClr val="lt1"/>
                </a:solidFill>
              </a:ln>
              <a:effectLst/>
            </c:spPr>
            <c:extLst>
              <c:ext xmlns:c16="http://schemas.microsoft.com/office/drawing/2014/chart" uri="{C3380CC4-5D6E-409C-BE32-E72D297353CC}">
                <c16:uniqueId val="{0000000D-0CF3-43DA-B8EF-FD190B4DAA73}"/>
              </c:ext>
            </c:extLst>
          </c:dPt>
          <c:dPt>
            <c:idx val="7"/>
            <c:bubble3D val="0"/>
            <c:spPr>
              <a:gradFill>
                <a:gsLst>
                  <a:gs pos="100000">
                    <a:schemeClr val="accent2">
                      <a:lumMod val="60000"/>
                      <a:lumMod val="60000"/>
                      <a:lumOff val="40000"/>
                    </a:schemeClr>
                  </a:gs>
                  <a:gs pos="0">
                    <a:schemeClr val="accent2">
                      <a:lumMod val="60000"/>
                    </a:schemeClr>
                  </a:gs>
                </a:gsLst>
                <a:lin ang="5400000" scaled="0"/>
              </a:gradFill>
              <a:ln w="19050">
                <a:solidFill>
                  <a:schemeClr val="lt1"/>
                </a:solidFill>
              </a:ln>
              <a:effectLst/>
            </c:spPr>
            <c:extLst>
              <c:ext xmlns:c16="http://schemas.microsoft.com/office/drawing/2014/chart" uri="{C3380CC4-5D6E-409C-BE32-E72D297353CC}">
                <c16:uniqueId val="{0000000F-0CF3-43DA-B8EF-FD190B4DAA73}"/>
              </c:ext>
            </c:extLst>
          </c:dPt>
          <c:dPt>
            <c:idx val="8"/>
            <c:bubble3D val="0"/>
            <c:spPr>
              <a:gradFill>
                <a:gsLst>
                  <a:gs pos="100000">
                    <a:schemeClr val="accent3">
                      <a:lumMod val="60000"/>
                      <a:lumMod val="60000"/>
                      <a:lumOff val="40000"/>
                    </a:schemeClr>
                  </a:gs>
                  <a:gs pos="0">
                    <a:schemeClr val="accent3">
                      <a:lumMod val="60000"/>
                    </a:schemeClr>
                  </a:gs>
                </a:gsLst>
                <a:lin ang="5400000" scaled="0"/>
              </a:gradFill>
              <a:ln w="19050">
                <a:solidFill>
                  <a:schemeClr val="lt1"/>
                </a:solidFill>
              </a:ln>
              <a:effectLst/>
            </c:spPr>
            <c:extLst>
              <c:ext xmlns:c16="http://schemas.microsoft.com/office/drawing/2014/chart" uri="{C3380CC4-5D6E-409C-BE32-E72D297353CC}">
                <c16:uniqueId val="{00000011-0CF3-43DA-B8EF-FD190B4DAA73}"/>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75000"/>
                        <a:lumOff val="25000"/>
                      </a:schemeClr>
                    </a:solidFill>
                    <a:latin typeface="+mn-lt"/>
                    <a:ea typeface="+mn-ea"/>
                    <a:cs typeface="+mn-cs"/>
                  </a:defRPr>
                </a:pPr>
                <a:endParaRPr lang="tr-TR"/>
              </a:p>
            </c:txPr>
            <c:dLblPos val="inEnd"/>
            <c:showLegendKey val="0"/>
            <c:showVal val="0"/>
            <c:showCatName val="0"/>
            <c:showSerName val="0"/>
            <c:showPercent val="1"/>
            <c:showBubbleSize val="0"/>
            <c:showLeaderLines val="1"/>
            <c:leaderLines>
              <c:spPr>
                <a:ln w="9525" cap="flat" cmpd="sng" algn="ctr">
                  <a:solidFill>
                    <a:schemeClr val="dk1">
                      <a:lumMod val="35000"/>
                      <a:lumOff val="65000"/>
                    </a:schemeClr>
                  </a:solidFill>
                  <a:round/>
                </a:ln>
                <a:effectLst/>
              </c:spPr>
            </c:leaderLines>
            <c:extLst>
              <c:ext xmlns:c15="http://schemas.microsoft.com/office/drawing/2012/chart" uri="{CE6537A1-D6FC-4f65-9D91-7224C49458BB}"/>
            </c:extLst>
          </c:dLbls>
          <c:cat>
            <c:strRef>
              <c:f>Vize!$A$120:$A$128</c:f>
              <c:strCache>
                <c:ptCount val="9"/>
                <c:pt idx="0">
                  <c:v>0-29</c:v>
                </c:pt>
                <c:pt idx="1">
                  <c:v>30-39</c:v>
                </c:pt>
                <c:pt idx="2">
                  <c:v>40-49</c:v>
                </c:pt>
                <c:pt idx="3">
                  <c:v>50-59</c:v>
                </c:pt>
                <c:pt idx="4">
                  <c:v>60-69</c:v>
                </c:pt>
                <c:pt idx="5">
                  <c:v>70-74</c:v>
                </c:pt>
                <c:pt idx="6">
                  <c:v>75-79</c:v>
                </c:pt>
                <c:pt idx="7">
                  <c:v>80-89</c:v>
                </c:pt>
                <c:pt idx="8">
                  <c:v>90-100</c:v>
                </c:pt>
              </c:strCache>
            </c:strRef>
          </c:cat>
          <c:val>
            <c:numRef>
              <c:f>Vize!$C$120:$C$128</c:f>
              <c:numCache>
                <c:formatCode>0</c:formatCode>
                <c:ptCount val="9"/>
                <c:pt idx="0">
                  <c:v>0</c:v>
                </c:pt>
                <c:pt idx="1">
                  <c:v>0</c:v>
                </c:pt>
                <c:pt idx="2">
                  <c:v>0</c:v>
                </c:pt>
                <c:pt idx="3">
                  <c:v>0</c:v>
                </c:pt>
                <c:pt idx="4">
                  <c:v>0</c:v>
                </c:pt>
                <c:pt idx="5">
                  <c:v>0</c:v>
                </c:pt>
                <c:pt idx="6">
                  <c:v>0</c:v>
                </c:pt>
                <c:pt idx="7">
                  <c:v>0</c:v>
                </c:pt>
                <c:pt idx="8">
                  <c:v>0</c:v>
                </c:pt>
              </c:numCache>
            </c:numRef>
          </c:val>
          <c:extLst>
            <c:ext xmlns:c16="http://schemas.microsoft.com/office/drawing/2014/chart" uri="{C3380CC4-5D6E-409C-BE32-E72D297353CC}">
              <c16:uniqueId val="{00000013-1929-4312-8F53-2B78DE1F2055}"/>
            </c:ext>
          </c:extLst>
        </c:ser>
        <c:dLbls>
          <c:dLblPos val="inEnd"/>
          <c:showLegendKey val="0"/>
          <c:showVal val="0"/>
          <c:showCatName val="0"/>
          <c:showSerName val="0"/>
          <c:showPercent val="1"/>
          <c:showBubbleSize val="0"/>
          <c:showLeaderLines val="1"/>
        </c:dLbls>
        <c:firstSliceAng val="0"/>
        <c:extLst>
          <c:ext xmlns:c15="http://schemas.microsoft.com/office/drawing/2012/chart" uri="{02D57815-91ED-43cb-92C2-25804820EDAC}">
            <c15:filteredPieSeries>
              <c15:ser>
                <c:idx val="0"/>
                <c:order val="0"/>
                <c:dPt>
                  <c:idx val="0"/>
                  <c:bubble3D val="0"/>
                  <c:spPr>
                    <a:gradFill>
                      <a:gsLst>
                        <a:gs pos="100000">
                          <a:schemeClr val="accent1">
                            <a:lumMod val="60000"/>
                            <a:lumOff val="40000"/>
                          </a:schemeClr>
                        </a:gs>
                        <a:gs pos="0">
                          <a:schemeClr val="accent1"/>
                        </a:gs>
                      </a:gsLst>
                      <a:lin ang="5400000" scaled="0"/>
                    </a:gradFill>
                    <a:ln w="19050">
                      <a:solidFill>
                        <a:schemeClr val="lt1"/>
                      </a:solidFill>
                    </a:ln>
                    <a:effectLst/>
                  </c:spPr>
                  <c:extLst>
                    <c:ext xmlns:c16="http://schemas.microsoft.com/office/drawing/2014/chart" uri="{C3380CC4-5D6E-409C-BE32-E72D297353CC}">
                      <c16:uniqueId val="{00000000-459B-47C5-A364-32864DDD941C}"/>
                    </c:ext>
                  </c:extLst>
                </c:dPt>
                <c:dPt>
                  <c:idx val="1"/>
                  <c:bubble3D val="0"/>
                  <c:spPr>
                    <a:gradFill>
                      <a:gsLst>
                        <a:gs pos="100000">
                          <a:schemeClr val="accent2">
                            <a:lumMod val="60000"/>
                            <a:lumOff val="40000"/>
                          </a:schemeClr>
                        </a:gs>
                        <a:gs pos="0">
                          <a:schemeClr val="accent2"/>
                        </a:gs>
                      </a:gsLst>
                      <a:lin ang="5400000" scaled="0"/>
                    </a:gradFill>
                    <a:ln w="19050">
                      <a:solidFill>
                        <a:schemeClr val="lt1"/>
                      </a:solidFill>
                    </a:ln>
                    <a:effectLst/>
                  </c:spPr>
                  <c:extLst>
                    <c:ext xmlns:c16="http://schemas.microsoft.com/office/drawing/2014/chart" uri="{C3380CC4-5D6E-409C-BE32-E72D297353CC}">
                      <c16:uniqueId val="{00000001-459B-47C5-A364-32864DDD941C}"/>
                    </c:ext>
                  </c:extLst>
                </c:dPt>
                <c:dPt>
                  <c:idx val="2"/>
                  <c:bubble3D val="0"/>
                  <c:spPr>
                    <a:gradFill>
                      <a:gsLst>
                        <a:gs pos="100000">
                          <a:schemeClr val="accent3">
                            <a:lumMod val="60000"/>
                            <a:lumOff val="40000"/>
                          </a:schemeClr>
                        </a:gs>
                        <a:gs pos="0">
                          <a:schemeClr val="accent3"/>
                        </a:gs>
                      </a:gsLst>
                      <a:lin ang="5400000" scaled="0"/>
                    </a:gradFill>
                    <a:ln w="19050">
                      <a:solidFill>
                        <a:schemeClr val="lt1"/>
                      </a:solidFill>
                    </a:ln>
                    <a:effectLst/>
                  </c:spPr>
                  <c:extLst>
                    <c:ext xmlns:c16="http://schemas.microsoft.com/office/drawing/2014/chart" uri="{C3380CC4-5D6E-409C-BE32-E72D297353CC}">
                      <c16:uniqueId val="{00000002-459B-47C5-A364-32864DDD941C}"/>
                    </c:ext>
                  </c:extLst>
                </c:dPt>
                <c:dPt>
                  <c:idx val="3"/>
                  <c:bubble3D val="0"/>
                  <c:spPr>
                    <a:gradFill>
                      <a:gsLst>
                        <a:gs pos="100000">
                          <a:schemeClr val="accent4">
                            <a:lumMod val="60000"/>
                            <a:lumOff val="40000"/>
                          </a:schemeClr>
                        </a:gs>
                        <a:gs pos="0">
                          <a:schemeClr val="accent4"/>
                        </a:gs>
                      </a:gsLst>
                      <a:lin ang="5400000" scaled="0"/>
                    </a:gradFill>
                    <a:ln w="19050">
                      <a:solidFill>
                        <a:schemeClr val="lt1"/>
                      </a:solidFill>
                    </a:ln>
                    <a:effectLst/>
                  </c:spPr>
                  <c:extLst>
                    <c:ext xmlns:c16="http://schemas.microsoft.com/office/drawing/2014/chart" uri="{C3380CC4-5D6E-409C-BE32-E72D297353CC}">
                      <c16:uniqueId val="{00000003-459B-47C5-A364-32864DDD941C}"/>
                    </c:ext>
                  </c:extLst>
                </c:dPt>
                <c:dPt>
                  <c:idx val="4"/>
                  <c:bubble3D val="0"/>
                  <c:spPr>
                    <a:gradFill>
                      <a:gsLst>
                        <a:gs pos="100000">
                          <a:schemeClr val="accent5">
                            <a:lumMod val="60000"/>
                            <a:lumOff val="40000"/>
                          </a:schemeClr>
                        </a:gs>
                        <a:gs pos="0">
                          <a:schemeClr val="accent5"/>
                        </a:gs>
                      </a:gsLst>
                      <a:lin ang="5400000" scaled="0"/>
                    </a:gradFill>
                    <a:ln w="19050">
                      <a:solidFill>
                        <a:schemeClr val="lt1"/>
                      </a:solidFill>
                    </a:ln>
                    <a:effectLst/>
                  </c:spPr>
                  <c:extLst>
                    <c:ext xmlns:c16="http://schemas.microsoft.com/office/drawing/2014/chart" uri="{C3380CC4-5D6E-409C-BE32-E72D297353CC}">
                      <c16:uniqueId val="{00000004-459B-47C5-A364-32864DDD941C}"/>
                    </c:ext>
                  </c:extLst>
                </c:dPt>
                <c:dPt>
                  <c:idx val="5"/>
                  <c:bubble3D val="0"/>
                  <c:spPr>
                    <a:gradFill>
                      <a:gsLst>
                        <a:gs pos="100000">
                          <a:schemeClr val="accent6">
                            <a:lumMod val="60000"/>
                            <a:lumOff val="40000"/>
                          </a:schemeClr>
                        </a:gs>
                        <a:gs pos="0">
                          <a:schemeClr val="accent6"/>
                        </a:gs>
                      </a:gsLst>
                      <a:lin ang="5400000" scaled="0"/>
                    </a:gradFill>
                    <a:ln w="19050">
                      <a:solidFill>
                        <a:schemeClr val="lt1"/>
                      </a:solidFill>
                    </a:ln>
                    <a:effectLst/>
                  </c:spPr>
                  <c:extLst>
                    <c:ext xmlns:c16="http://schemas.microsoft.com/office/drawing/2014/chart" uri="{C3380CC4-5D6E-409C-BE32-E72D297353CC}">
                      <c16:uniqueId val="{0000000B-5E6B-49ED-8E08-4A105D7E3235}"/>
                    </c:ext>
                  </c:extLst>
                </c:dPt>
                <c:dPt>
                  <c:idx val="6"/>
                  <c:bubble3D val="0"/>
                  <c:spPr>
                    <a:gradFill>
                      <a:gsLst>
                        <a:gs pos="100000">
                          <a:schemeClr val="accent1">
                            <a:lumMod val="60000"/>
                            <a:lumMod val="60000"/>
                            <a:lumOff val="40000"/>
                          </a:schemeClr>
                        </a:gs>
                        <a:gs pos="0">
                          <a:schemeClr val="accent1">
                            <a:lumMod val="60000"/>
                          </a:schemeClr>
                        </a:gs>
                      </a:gsLst>
                      <a:lin ang="5400000" scaled="0"/>
                    </a:gradFill>
                    <a:ln w="19050">
                      <a:solidFill>
                        <a:schemeClr val="lt1"/>
                      </a:solidFill>
                    </a:ln>
                    <a:effectLst/>
                  </c:spPr>
                  <c:extLst>
                    <c:ext xmlns:c16="http://schemas.microsoft.com/office/drawing/2014/chart" uri="{C3380CC4-5D6E-409C-BE32-E72D297353CC}">
                      <c16:uniqueId val="{0000000D-5E6B-49ED-8E08-4A105D7E3235}"/>
                    </c:ext>
                  </c:extLst>
                </c:dPt>
                <c:dPt>
                  <c:idx val="7"/>
                  <c:bubble3D val="0"/>
                  <c:spPr>
                    <a:gradFill>
                      <a:gsLst>
                        <a:gs pos="100000">
                          <a:schemeClr val="accent2">
                            <a:lumMod val="60000"/>
                            <a:lumMod val="60000"/>
                            <a:lumOff val="40000"/>
                          </a:schemeClr>
                        </a:gs>
                        <a:gs pos="0">
                          <a:schemeClr val="accent2">
                            <a:lumMod val="60000"/>
                          </a:schemeClr>
                        </a:gs>
                      </a:gsLst>
                      <a:lin ang="5400000" scaled="0"/>
                    </a:gradFill>
                    <a:ln w="19050">
                      <a:solidFill>
                        <a:schemeClr val="lt1"/>
                      </a:solidFill>
                    </a:ln>
                    <a:effectLst/>
                  </c:spPr>
                  <c:extLst>
                    <c:ext xmlns:c16="http://schemas.microsoft.com/office/drawing/2014/chart" uri="{C3380CC4-5D6E-409C-BE32-E72D297353CC}">
                      <c16:uniqueId val="{0000000F-5E6B-49ED-8E08-4A105D7E3235}"/>
                    </c:ext>
                  </c:extLst>
                </c:dPt>
                <c:dPt>
                  <c:idx val="8"/>
                  <c:bubble3D val="0"/>
                  <c:spPr>
                    <a:gradFill>
                      <a:gsLst>
                        <a:gs pos="100000">
                          <a:schemeClr val="accent3">
                            <a:lumMod val="60000"/>
                            <a:lumMod val="60000"/>
                            <a:lumOff val="40000"/>
                          </a:schemeClr>
                        </a:gs>
                        <a:gs pos="0">
                          <a:schemeClr val="accent3">
                            <a:lumMod val="60000"/>
                          </a:schemeClr>
                        </a:gs>
                      </a:gsLst>
                      <a:lin ang="5400000" scaled="0"/>
                    </a:gradFill>
                    <a:ln w="19050">
                      <a:solidFill>
                        <a:schemeClr val="lt1"/>
                      </a:solidFill>
                    </a:ln>
                    <a:effectLst/>
                  </c:spPr>
                  <c:extLst>
                    <c:ext xmlns:c16="http://schemas.microsoft.com/office/drawing/2014/chart" uri="{C3380CC4-5D6E-409C-BE32-E72D297353CC}">
                      <c16:uniqueId val="{00000011-5E6B-49ED-8E08-4A105D7E3235}"/>
                    </c:ext>
                  </c:extLst>
                </c:dPt>
                <c:dLbls>
                  <c:spPr>
                    <a:solidFill>
                      <a:sysClr val="window" lastClr="FFFFFF">
                        <a:alpha val="75000"/>
                      </a:sysClr>
                    </a:solidFill>
                    <a:ln w="9525">
                      <a:solidFill>
                        <a:sysClr val="windowText" lastClr="000000">
                          <a:lumMod val="25000"/>
                          <a:lumOff val="75000"/>
                        </a:sysClr>
                      </a:solid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tr-TR"/>
                    </a:p>
                  </c:txPr>
                  <c:dLblPos val="outEnd"/>
                  <c:showLegendKey val="0"/>
                  <c:showVal val="0"/>
                  <c:showCatName val="1"/>
                  <c:showSerName val="0"/>
                  <c:showPercent val="1"/>
                  <c:showBubbleSize val="0"/>
                  <c:showLeaderLines val="0"/>
                  <c:extLst>
                    <c:ext uri="{CE6537A1-D6FC-4f65-9D91-7224C49458BB}">
                      <c15:spPr xmlns:c15="http://schemas.microsoft.com/office/drawing/2012/chart">
                        <a:prstGeom prst="wedgeRectCallout">
                          <a:avLst/>
                        </a:prstGeom>
                        <a:noFill/>
                        <a:ln>
                          <a:noFill/>
                        </a:ln>
                      </c15:spPr>
                    </c:ext>
                  </c:extLst>
                </c:dLbls>
                <c:cat>
                  <c:strRef>
                    <c:extLst>
                      <c:ext uri="{02D57815-91ED-43cb-92C2-25804820EDAC}">
                        <c15:formulaRef>
                          <c15:sqref>Vize!$A$120:$A$128</c15:sqref>
                        </c15:formulaRef>
                      </c:ext>
                    </c:extLst>
                    <c:strCache>
                      <c:ptCount val="9"/>
                      <c:pt idx="0">
                        <c:v>0-29</c:v>
                      </c:pt>
                      <c:pt idx="1">
                        <c:v>30-39</c:v>
                      </c:pt>
                      <c:pt idx="2">
                        <c:v>40-49</c:v>
                      </c:pt>
                      <c:pt idx="3">
                        <c:v>50-59</c:v>
                      </c:pt>
                      <c:pt idx="4">
                        <c:v>60-69</c:v>
                      </c:pt>
                      <c:pt idx="5">
                        <c:v>70-74</c:v>
                      </c:pt>
                      <c:pt idx="6">
                        <c:v>75-79</c:v>
                      </c:pt>
                      <c:pt idx="7">
                        <c:v>80-89</c:v>
                      </c:pt>
                      <c:pt idx="8">
                        <c:v>90-100</c:v>
                      </c:pt>
                    </c:strCache>
                  </c:strRef>
                </c:cat>
                <c:val>
                  <c:numRef>
                    <c:extLst>
                      <c:ext uri="{02D57815-91ED-43cb-92C2-25804820EDAC}">
                        <c15:formulaRef>
                          <c15:sqref>Vize!$B$120:$B$128</c15:sqref>
                        </c15:formulaRef>
                      </c:ext>
                    </c:extLst>
                    <c:numCache>
                      <c:formatCode>@</c:formatCode>
                      <c:ptCount val="9"/>
                    </c:numCache>
                  </c:numRef>
                </c:val>
                <c:extLst>
                  <c:ext xmlns:c16="http://schemas.microsoft.com/office/drawing/2014/chart" uri="{C3380CC4-5D6E-409C-BE32-E72D297353CC}">
                    <c16:uniqueId val="{00000005-459B-47C5-A364-32864DDD941C}"/>
                  </c:ext>
                </c:extLst>
              </c15:ser>
            </c15:filteredPieSeries>
          </c:ext>
        </c:extLst>
      </c:pieChart>
      <c:spPr>
        <a:noFill/>
        <a:ln>
          <a:noFill/>
        </a:ln>
        <a:effectLst/>
      </c:spPr>
    </c:plotArea>
    <c:legend>
      <c:legendPos val="r"/>
      <c:overlay val="0"/>
      <c:spPr>
        <a:solidFill>
          <a:schemeClr val="lt1">
            <a:alpha val="50000"/>
          </a:schemeClr>
        </a:solid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tr-TR"/>
        </a:p>
      </c:txPr>
    </c:legend>
    <c:plotVisOnly val="1"/>
    <c:dispBlanksAs val="zero"/>
    <c:showDLblsOverMax val="0"/>
  </c:chart>
  <c:spPr>
    <a:pattFill prst="dkDnDiag">
      <a:fgClr>
        <a:schemeClr val="lt1"/>
      </a:fgClr>
      <a:bgClr>
        <a:schemeClr val="dk1">
          <a:lumMod val="10000"/>
          <a:lumOff val="90000"/>
        </a:schemeClr>
      </a:bgClr>
    </a:pattFill>
    <a:ln w="3175" cap="flat" cmpd="sng" algn="ctr">
      <a:solidFill>
        <a:sysClr val="windowText" lastClr="000000"/>
      </a:solidFill>
      <a:round/>
    </a:ln>
    <a:effectLst/>
  </c:spPr>
  <c:txPr>
    <a:bodyPr/>
    <a:lstStyle/>
    <a:p>
      <a:pPr>
        <a:defRPr/>
      </a:pPr>
      <a:endParaRPr lang="tr-TR"/>
    </a:p>
  </c:txPr>
  <c:printSettings>
    <c:headerFooter alignWithMargins="0"/>
    <c:pageMargins b="1" l="0.75000000000000022" r="0.75000000000000022" t="1" header="0.5" footer="0.5"/>
    <c:pageSetup paperSize="9" orientation="landscape" verticalDpi="0"/>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tr-T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700" b="1" i="0" u="none" strike="noStrike" kern="1200" spc="0" baseline="0">
                <a:solidFill>
                  <a:schemeClr val="tx1">
                    <a:lumMod val="65000"/>
                    <a:lumOff val="35000"/>
                  </a:schemeClr>
                </a:solidFill>
                <a:latin typeface="+mn-lt"/>
                <a:ea typeface="+mn-ea"/>
                <a:cs typeface="+mn-cs"/>
              </a:defRPr>
            </a:pPr>
            <a:r>
              <a:rPr lang="tr-TR" sz="700" b="1"/>
              <a:t>Vize</a:t>
            </a:r>
            <a:r>
              <a:rPr lang="tr-TR" sz="700" b="1" baseline="0"/>
              <a:t> Sınavı Normal Dağılım Grafiği</a:t>
            </a:r>
            <a:endParaRPr lang="tr-TR" sz="700" b="1"/>
          </a:p>
        </c:rich>
      </c:tx>
      <c:layout>
        <c:manualLayout>
          <c:xMode val="edge"/>
          <c:yMode val="edge"/>
          <c:x val="0.30467725194043976"/>
          <c:y val="1.6175232534888194E-2"/>
        </c:manualLayout>
      </c:layout>
      <c:overlay val="0"/>
      <c:spPr>
        <a:noFill/>
        <a:ln>
          <a:noFill/>
        </a:ln>
        <a:effectLst/>
      </c:spPr>
      <c:txPr>
        <a:bodyPr rot="0" spcFirstLastPara="1" vertOverflow="ellipsis" vert="horz" wrap="square" anchor="ctr" anchorCtr="1"/>
        <a:lstStyle/>
        <a:p>
          <a:pPr>
            <a:defRPr sz="700" b="1" i="0" u="none" strike="noStrike" kern="1200" spc="0" baseline="0">
              <a:solidFill>
                <a:schemeClr val="tx1">
                  <a:lumMod val="65000"/>
                  <a:lumOff val="35000"/>
                </a:schemeClr>
              </a:solidFill>
              <a:latin typeface="+mn-lt"/>
              <a:ea typeface="+mn-ea"/>
              <a:cs typeface="+mn-cs"/>
            </a:defRPr>
          </a:pPr>
          <a:endParaRPr lang="tr-TR"/>
        </a:p>
      </c:txPr>
    </c:title>
    <c:autoTitleDeleted val="0"/>
    <c:plotArea>
      <c:layout/>
      <c:lineChart>
        <c:grouping val="standard"/>
        <c:varyColors val="0"/>
        <c:ser>
          <c:idx val="0"/>
          <c:order val="0"/>
          <c:tx>
            <c:strRef>
              <c:f>Bütünleme!$B$119</c:f>
              <c:strCache>
                <c:ptCount val="1"/>
              </c:strCache>
            </c:strRef>
          </c:tx>
          <c:spPr>
            <a:ln w="28575" cap="rnd">
              <a:solidFill>
                <a:schemeClr val="accent1"/>
              </a:solidFill>
              <a:round/>
            </a:ln>
            <a:effectLst/>
          </c:spPr>
          <c:marker>
            <c:symbol val="none"/>
          </c:marker>
          <c:cat>
            <c:strRef>
              <c:f>Bütünleme!$A$120:$A$128</c:f>
              <c:strCache>
                <c:ptCount val="9"/>
                <c:pt idx="0">
                  <c:v>0-29</c:v>
                </c:pt>
                <c:pt idx="1">
                  <c:v>30-39</c:v>
                </c:pt>
                <c:pt idx="2">
                  <c:v>40-49</c:v>
                </c:pt>
                <c:pt idx="3">
                  <c:v>50-59</c:v>
                </c:pt>
                <c:pt idx="4">
                  <c:v>60-69</c:v>
                </c:pt>
                <c:pt idx="5">
                  <c:v>70-74</c:v>
                </c:pt>
                <c:pt idx="6">
                  <c:v>75-79</c:v>
                </c:pt>
                <c:pt idx="7">
                  <c:v>80-89</c:v>
                </c:pt>
                <c:pt idx="8">
                  <c:v>90-100</c:v>
                </c:pt>
              </c:strCache>
            </c:strRef>
          </c:cat>
          <c:val>
            <c:numRef>
              <c:f>Bütünleme!$B$120:$B$128</c:f>
              <c:numCache>
                <c:formatCode>@</c:formatCode>
                <c:ptCount val="9"/>
              </c:numCache>
            </c:numRef>
          </c:val>
          <c:smooth val="0"/>
          <c:extLst>
            <c:ext xmlns:c16="http://schemas.microsoft.com/office/drawing/2014/chart" uri="{C3380CC4-5D6E-409C-BE32-E72D297353CC}">
              <c16:uniqueId val="{00000000-4571-496D-AB59-4B2D35537925}"/>
            </c:ext>
          </c:extLst>
        </c:ser>
        <c:ser>
          <c:idx val="1"/>
          <c:order val="1"/>
          <c:tx>
            <c:strRef>
              <c:f>Bütünleme!$C$119</c:f>
              <c:strCache>
                <c:ptCount val="1"/>
                <c:pt idx="0">
                  <c:v>Kişi</c:v>
                </c:pt>
              </c:strCache>
            </c:strRef>
          </c:tx>
          <c:spPr>
            <a:ln w="28575" cap="rnd">
              <a:solidFill>
                <a:schemeClr val="accent2"/>
              </a:solidFill>
              <a:round/>
            </a:ln>
            <a:effectLst/>
          </c:spPr>
          <c:marker>
            <c:symbol val="none"/>
          </c:marker>
          <c:cat>
            <c:strRef>
              <c:f>Bütünleme!$A$120:$A$128</c:f>
              <c:strCache>
                <c:ptCount val="9"/>
                <c:pt idx="0">
                  <c:v>0-29</c:v>
                </c:pt>
                <c:pt idx="1">
                  <c:v>30-39</c:v>
                </c:pt>
                <c:pt idx="2">
                  <c:v>40-49</c:v>
                </c:pt>
                <c:pt idx="3">
                  <c:v>50-59</c:v>
                </c:pt>
                <c:pt idx="4">
                  <c:v>60-69</c:v>
                </c:pt>
                <c:pt idx="5">
                  <c:v>70-74</c:v>
                </c:pt>
                <c:pt idx="6">
                  <c:v>75-79</c:v>
                </c:pt>
                <c:pt idx="7">
                  <c:v>80-89</c:v>
                </c:pt>
                <c:pt idx="8">
                  <c:v>90-100</c:v>
                </c:pt>
              </c:strCache>
            </c:strRef>
          </c:cat>
          <c:val>
            <c:numRef>
              <c:f>Bütünleme!$C$120:$C$128</c:f>
              <c:numCache>
                <c:formatCode>0</c:formatCode>
                <c:ptCount val="9"/>
                <c:pt idx="0">
                  <c:v>0</c:v>
                </c:pt>
                <c:pt idx="1">
                  <c:v>0</c:v>
                </c:pt>
                <c:pt idx="2">
                  <c:v>0</c:v>
                </c:pt>
                <c:pt idx="3">
                  <c:v>0</c:v>
                </c:pt>
                <c:pt idx="4">
                  <c:v>0</c:v>
                </c:pt>
                <c:pt idx="5">
                  <c:v>0</c:v>
                </c:pt>
                <c:pt idx="6">
                  <c:v>0</c:v>
                </c:pt>
                <c:pt idx="7">
                  <c:v>0</c:v>
                </c:pt>
                <c:pt idx="8">
                  <c:v>0</c:v>
                </c:pt>
              </c:numCache>
            </c:numRef>
          </c:val>
          <c:smooth val="1"/>
          <c:extLst>
            <c:ext xmlns:c16="http://schemas.microsoft.com/office/drawing/2014/chart" uri="{C3380CC4-5D6E-409C-BE32-E72D297353CC}">
              <c16:uniqueId val="{00000001-4571-496D-AB59-4B2D35537925}"/>
            </c:ext>
          </c:extLst>
        </c:ser>
        <c:dLbls>
          <c:showLegendKey val="0"/>
          <c:showVal val="0"/>
          <c:showCatName val="0"/>
          <c:showSerName val="0"/>
          <c:showPercent val="0"/>
          <c:showBubbleSize val="0"/>
        </c:dLbls>
        <c:smooth val="0"/>
        <c:axId val="125540271"/>
        <c:axId val="125518671"/>
      </c:lineChart>
      <c:catAx>
        <c:axId val="12554027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mn-lt"/>
                <a:ea typeface="+mn-ea"/>
                <a:cs typeface="+mn-cs"/>
              </a:defRPr>
            </a:pPr>
            <a:endParaRPr lang="tr-TR"/>
          </a:p>
        </c:txPr>
        <c:crossAx val="125518671"/>
        <c:crosses val="autoZero"/>
        <c:auto val="1"/>
        <c:lblAlgn val="ctr"/>
        <c:lblOffset val="100"/>
        <c:noMultiLvlLbl val="0"/>
      </c:catAx>
      <c:valAx>
        <c:axId val="125518671"/>
        <c:scaling>
          <c:orientation val="minMax"/>
        </c:scaling>
        <c:delete val="0"/>
        <c:axPos val="l"/>
        <c:majorGridlines>
          <c:spPr>
            <a:ln w="9525" cap="flat" cmpd="sng" algn="ctr">
              <a:solidFill>
                <a:schemeClr val="tx1">
                  <a:lumMod val="15000"/>
                  <a:lumOff val="85000"/>
                </a:schemeClr>
              </a:solidFill>
              <a:round/>
            </a:ln>
            <a:effectLst/>
          </c:spPr>
        </c:majorGridlines>
        <c:numFmt formatCode="@"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tr-TR"/>
          </a:p>
        </c:txPr>
        <c:crossAx val="125540271"/>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3175" cap="flat" cmpd="sng" algn="ctr">
      <a:solidFill>
        <a:sysClr val="windowText" lastClr="000000"/>
      </a:solidFill>
      <a:round/>
    </a:ln>
    <a:effectLst/>
  </c:spPr>
  <c:txPr>
    <a:bodyPr/>
    <a:lstStyle/>
    <a:p>
      <a:pPr>
        <a:defRPr/>
      </a:pPr>
      <a:endParaRPr lang="tr-TR"/>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tr-T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1"/>
          <c:order val="1"/>
          <c:dPt>
            <c:idx val="0"/>
            <c:bubble3D val="0"/>
            <c:spPr>
              <a:gradFill>
                <a:gsLst>
                  <a:gs pos="100000">
                    <a:schemeClr val="accent1">
                      <a:lumMod val="60000"/>
                      <a:lumOff val="40000"/>
                    </a:schemeClr>
                  </a:gs>
                  <a:gs pos="0">
                    <a:schemeClr val="accent1"/>
                  </a:gs>
                </a:gsLst>
                <a:lin ang="5400000" scaled="0"/>
              </a:gradFill>
              <a:ln w="19050">
                <a:solidFill>
                  <a:schemeClr val="lt1"/>
                </a:solidFill>
              </a:ln>
              <a:effectLst/>
            </c:spPr>
            <c:extLst>
              <c:ext xmlns:c16="http://schemas.microsoft.com/office/drawing/2014/chart" uri="{C3380CC4-5D6E-409C-BE32-E72D297353CC}">
                <c16:uniqueId val="{00000001-6EDB-4D3C-B6FA-3FA76068FB3E}"/>
              </c:ext>
            </c:extLst>
          </c:dPt>
          <c:dPt>
            <c:idx val="1"/>
            <c:bubble3D val="0"/>
            <c:spPr>
              <a:gradFill>
                <a:gsLst>
                  <a:gs pos="100000">
                    <a:schemeClr val="accent2">
                      <a:lumMod val="60000"/>
                      <a:lumOff val="40000"/>
                    </a:schemeClr>
                  </a:gs>
                  <a:gs pos="0">
                    <a:schemeClr val="accent2"/>
                  </a:gs>
                </a:gsLst>
                <a:lin ang="5400000" scaled="0"/>
              </a:gradFill>
              <a:ln w="19050">
                <a:solidFill>
                  <a:schemeClr val="lt1"/>
                </a:solidFill>
              </a:ln>
              <a:effectLst/>
            </c:spPr>
            <c:extLst>
              <c:ext xmlns:c16="http://schemas.microsoft.com/office/drawing/2014/chart" uri="{C3380CC4-5D6E-409C-BE32-E72D297353CC}">
                <c16:uniqueId val="{00000003-6EDB-4D3C-B6FA-3FA76068FB3E}"/>
              </c:ext>
            </c:extLst>
          </c:dPt>
          <c:dPt>
            <c:idx val="2"/>
            <c:bubble3D val="0"/>
            <c:spPr>
              <a:gradFill>
                <a:gsLst>
                  <a:gs pos="100000">
                    <a:schemeClr val="accent3">
                      <a:lumMod val="60000"/>
                      <a:lumOff val="40000"/>
                    </a:schemeClr>
                  </a:gs>
                  <a:gs pos="0">
                    <a:schemeClr val="accent3"/>
                  </a:gs>
                </a:gsLst>
                <a:lin ang="5400000" scaled="0"/>
              </a:gradFill>
              <a:ln w="19050">
                <a:solidFill>
                  <a:schemeClr val="lt1"/>
                </a:solidFill>
              </a:ln>
              <a:effectLst/>
            </c:spPr>
            <c:extLst>
              <c:ext xmlns:c16="http://schemas.microsoft.com/office/drawing/2014/chart" uri="{C3380CC4-5D6E-409C-BE32-E72D297353CC}">
                <c16:uniqueId val="{00000005-6EDB-4D3C-B6FA-3FA76068FB3E}"/>
              </c:ext>
            </c:extLst>
          </c:dPt>
          <c:dPt>
            <c:idx val="3"/>
            <c:bubble3D val="0"/>
            <c:spPr>
              <a:gradFill>
                <a:gsLst>
                  <a:gs pos="100000">
                    <a:schemeClr val="accent4">
                      <a:lumMod val="60000"/>
                      <a:lumOff val="40000"/>
                    </a:schemeClr>
                  </a:gs>
                  <a:gs pos="0">
                    <a:schemeClr val="accent4"/>
                  </a:gs>
                </a:gsLst>
                <a:lin ang="5400000" scaled="0"/>
              </a:gradFill>
              <a:ln w="19050">
                <a:solidFill>
                  <a:schemeClr val="lt1"/>
                </a:solidFill>
              </a:ln>
              <a:effectLst/>
            </c:spPr>
            <c:extLst>
              <c:ext xmlns:c16="http://schemas.microsoft.com/office/drawing/2014/chart" uri="{C3380CC4-5D6E-409C-BE32-E72D297353CC}">
                <c16:uniqueId val="{00000007-6EDB-4D3C-B6FA-3FA76068FB3E}"/>
              </c:ext>
            </c:extLst>
          </c:dPt>
          <c:dPt>
            <c:idx val="4"/>
            <c:bubble3D val="0"/>
            <c:spPr>
              <a:gradFill>
                <a:gsLst>
                  <a:gs pos="100000">
                    <a:schemeClr val="accent5">
                      <a:lumMod val="60000"/>
                      <a:lumOff val="40000"/>
                    </a:schemeClr>
                  </a:gs>
                  <a:gs pos="0">
                    <a:schemeClr val="accent5"/>
                  </a:gs>
                </a:gsLst>
                <a:lin ang="5400000" scaled="0"/>
              </a:gradFill>
              <a:ln w="19050">
                <a:solidFill>
                  <a:schemeClr val="lt1"/>
                </a:solidFill>
              </a:ln>
              <a:effectLst/>
            </c:spPr>
            <c:extLst>
              <c:ext xmlns:c16="http://schemas.microsoft.com/office/drawing/2014/chart" uri="{C3380CC4-5D6E-409C-BE32-E72D297353CC}">
                <c16:uniqueId val="{00000009-6EDB-4D3C-B6FA-3FA76068FB3E}"/>
              </c:ext>
            </c:extLst>
          </c:dPt>
          <c:dPt>
            <c:idx val="5"/>
            <c:bubble3D val="0"/>
            <c:spPr>
              <a:gradFill>
                <a:gsLst>
                  <a:gs pos="100000">
                    <a:schemeClr val="accent6">
                      <a:lumMod val="60000"/>
                      <a:lumOff val="40000"/>
                    </a:schemeClr>
                  </a:gs>
                  <a:gs pos="0">
                    <a:schemeClr val="accent6"/>
                  </a:gs>
                </a:gsLst>
                <a:lin ang="5400000" scaled="0"/>
              </a:gradFill>
              <a:ln w="19050">
                <a:solidFill>
                  <a:schemeClr val="lt1"/>
                </a:solidFill>
              </a:ln>
              <a:effectLst/>
            </c:spPr>
            <c:extLst>
              <c:ext xmlns:c16="http://schemas.microsoft.com/office/drawing/2014/chart" uri="{C3380CC4-5D6E-409C-BE32-E72D297353CC}">
                <c16:uniqueId val="{0000000B-6EDB-4D3C-B6FA-3FA76068FB3E}"/>
              </c:ext>
            </c:extLst>
          </c:dPt>
          <c:dPt>
            <c:idx val="6"/>
            <c:bubble3D val="0"/>
            <c:spPr>
              <a:gradFill>
                <a:gsLst>
                  <a:gs pos="100000">
                    <a:schemeClr val="accent1">
                      <a:lumMod val="60000"/>
                      <a:lumMod val="60000"/>
                      <a:lumOff val="40000"/>
                    </a:schemeClr>
                  </a:gs>
                  <a:gs pos="0">
                    <a:schemeClr val="accent1">
                      <a:lumMod val="60000"/>
                    </a:schemeClr>
                  </a:gs>
                </a:gsLst>
                <a:lin ang="5400000" scaled="0"/>
              </a:gradFill>
              <a:ln w="19050">
                <a:solidFill>
                  <a:schemeClr val="lt1"/>
                </a:solidFill>
              </a:ln>
              <a:effectLst/>
            </c:spPr>
            <c:extLst>
              <c:ext xmlns:c16="http://schemas.microsoft.com/office/drawing/2014/chart" uri="{C3380CC4-5D6E-409C-BE32-E72D297353CC}">
                <c16:uniqueId val="{0000000D-6EDB-4D3C-B6FA-3FA76068FB3E}"/>
              </c:ext>
            </c:extLst>
          </c:dPt>
          <c:dPt>
            <c:idx val="7"/>
            <c:bubble3D val="0"/>
            <c:spPr>
              <a:gradFill>
                <a:gsLst>
                  <a:gs pos="100000">
                    <a:schemeClr val="accent2">
                      <a:lumMod val="60000"/>
                      <a:lumMod val="60000"/>
                      <a:lumOff val="40000"/>
                    </a:schemeClr>
                  </a:gs>
                  <a:gs pos="0">
                    <a:schemeClr val="accent2">
                      <a:lumMod val="60000"/>
                    </a:schemeClr>
                  </a:gs>
                </a:gsLst>
                <a:lin ang="5400000" scaled="0"/>
              </a:gradFill>
              <a:ln w="19050">
                <a:solidFill>
                  <a:schemeClr val="lt1"/>
                </a:solidFill>
              </a:ln>
              <a:effectLst/>
            </c:spPr>
            <c:extLst>
              <c:ext xmlns:c16="http://schemas.microsoft.com/office/drawing/2014/chart" uri="{C3380CC4-5D6E-409C-BE32-E72D297353CC}">
                <c16:uniqueId val="{0000000F-6EDB-4D3C-B6FA-3FA76068FB3E}"/>
              </c:ext>
            </c:extLst>
          </c:dPt>
          <c:dPt>
            <c:idx val="8"/>
            <c:bubble3D val="0"/>
            <c:spPr>
              <a:gradFill>
                <a:gsLst>
                  <a:gs pos="100000">
                    <a:schemeClr val="accent3">
                      <a:lumMod val="60000"/>
                      <a:lumMod val="60000"/>
                      <a:lumOff val="40000"/>
                    </a:schemeClr>
                  </a:gs>
                  <a:gs pos="0">
                    <a:schemeClr val="accent3">
                      <a:lumMod val="60000"/>
                    </a:schemeClr>
                  </a:gs>
                </a:gsLst>
                <a:lin ang="5400000" scaled="0"/>
              </a:gradFill>
              <a:ln w="19050">
                <a:solidFill>
                  <a:schemeClr val="lt1"/>
                </a:solidFill>
              </a:ln>
              <a:effectLst/>
            </c:spPr>
            <c:extLst>
              <c:ext xmlns:c16="http://schemas.microsoft.com/office/drawing/2014/chart" uri="{C3380CC4-5D6E-409C-BE32-E72D297353CC}">
                <c16:uniqueId val="{00000011-6EDB-4D3C-B6FA-3FA76068FB3E}"/>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75000"/>
                        <a:lumOff val="25000"/>
                      </a:schemeClr>
                    </a:solidFill>
                    <a:latin typeface="+mn-lt"/>
                    <a:ea typeface="+mn-ea"/>
                    <a:cs typeface="+mn-cs"/>
                  </a:defRPr>
                </a:pPr>
                <a:endParaRPr lang="tr-TR"/>
              </a:p>
            </c:txPr>
            <c:dLblPos val="inEnd"/>
            <c:showLegendKey val="0"/>
            <c:showVal val="0"/>
            <c:showCatName val="0"/>
            <c:showSerName val="0"/>
            <c:showPercent val="1"/>
            <c:showBubbleSize val="0"/>
            <c:showLeaderLines val="1"/>
            <c:leaderLines>
              <c:spPr>
                <a:ln w="9525" cap="flat" cmpd="sng" algn="ctr">
                  <a:solidFill>
                    <a:schemeClr val="dk1">
                      <a:lumMod val="35000"/>
                      <a:lumOff val="65000"/>
                    </a:schemeClr>
                  </a:solidFill>
                  <a:round/>
                </a:ln>
                <a:effectLst/>
              </c:spPr>
            </c:leaderLines>
            <c:extLst>
              <c:ext xmlns:c15="http://schemas.microsoft.com/office/drawing/2012/chart" uri="{CE6537A1-D6FC-4f65-9D91-7224C49458BB}"/>
            </c:extLst>
          </c:dLbls>
          <c:cat>
            <c:strRef>
              <c:f>Sonuc!$A$93:$A$101</c:f>
              <c:strCache>
                <c:ptCount val="9"/>
                <c:pt idx="0">
                  <c:v>0-29</c:v>
                </c:pt>
                <c:pt idx="1">
                  <c:v>30-39</c:v>
                </c:pt>
                <c:pt idx="2">
                  <c:v>40-49</c:v>
                </c:pt>
                <c:pt idx="3">
                  <c:v>50-59</c:v>
                </c:pt>
                <c:pt idx="4">
                  <c:v>60-69</c:v>
                </c:pt>
                <c:pt idx="5">
                  <c:v>70-74</c:v>
                </c:pt>
                <c:pt idx="6">
                  <c:v>75-79</c:v>
                </c:pt>
                <c:pt idx="7">
                  <c:v>80-89</c:v>
                </c:pt>
                <c:pt idx="8">
                  <c:v>90-100</c:v>
                </c:pt>
              </c:strCache>
            </c:strRef>
          </c:cat>
          <c:val>
            <c:numRef>
              <c:f>Sonuc!$C$93:$C$101</c:f>
              <c:numCache>
                <c:formatCode>0</c:formatCode>
                <c:ptCount val="9"/>
                <c:pt idx="0">
                  <c:v>0</c:v>
                </c:pt>
                <c:pt idx="1">
                  <c:v>0</c:v>
                </c:pt>
                <c:pt idx="2">
                  <c:v>0</c:v>
                </c:pt>
                <c:pt idx="3">
                  <c:v>0</c:v>
                </c:pt>
                <c:pt idx="4">
                  <c:v>0</c:v>
                </c:pt>
                <c:pt idx="5">
                  <c:v>0</c:v>
                </c:pt>
                <c:pt idx="6">
                  <c:v>0</c:v>
                </c:pt>
                <c:pt idx="7">
                  <c:v>0</c:v>
                </c:pt>
                <c:pt idx="8">
                  <c:v>0</c:v>
                </c:pt>
              </c:numCache>
            </c:numRef>
          </c:val>
          <c:extLst>
            <c:ext xmlns:c16="http://schemas.microsoft.com/office/drawing/2014/chart" uri="{C3380CC4-5D6E-409C-BE32-E72D297353CC}">
              <c16:uniqueId val="{00000012-6EDB-4D3C-B6FA-3FA76068FB3E}"/>
            </c:ext>
          </c:extLst>
        </c:ser>
        <c:dLbls>
          <c:dLblPos val="inEnd"/>
          <c:showLegendKey val="0"/>
          <c:showVal val="0"/>
          <c:showCatName val="0"/>
          <c:showSerName val="0"/>
          <c:showPercent val="1"/>
          <c:showBubbleSize val="0"/>
          <c:showLeaderLines val="1"/>
        </c:dLbls>
        <c:firstSliceAng val="0"/>
        <c:extLst>
          <c:ext xmlns:c15="http://schemas.microsoft.com/office/drawing/2012/chart" uri="{02D57815-91ED-43cb-92C2-25804820EDAC}">
            <c15:filteredPieSeries>
              <c15:ser>
                <c:idx val="0"/>
                <c:order val="0"/>
                <c:dPt>
                  <c:idx val="0"/>
                  <c:bubble3D val="0"/>
                  <c:spPr>
                    <a:gradFill>
                      <a:gsLst>
                        <a:gs pos="100000">
                          <a:schemeClr val="accent1">
                            <a:lumMod val="60000"/>
                            <a:lumOff val="40000"/>
                          </a:schemeClr>
                        </a:gs>
                        <a:gs pos="0">
                          <a:schemeClr val="accent1"/>
                        </a:gs>
                      </a:gsLst>
                      <a:lin ang="5400000" scaled="0"/>
                    </a:gradFill>
                    <a:ln w="19050">
                      <a:solidFill>
                        <a:schemeClr val="lt1"/>
                      </a:solidFill>
                    </a:ln>
                    <a:effectLst/>
                  </c:spPr>
                  <c:extLst>
                    <c:ext xmlns:c16="http://schemas.microsoft.com/office/drawing/2014/chart" uri="{C3380CC4-5D6E-409C-BE32-E72D297353CC}">
                      <c16:uniqueId val="{00000014-6EDB-4D3C-B6FA-3FA76068FB3E}"/>
                    </c:ext>
                  </c:extLst>
                </c:dPt>
                <c:dPt>
                  <c:idx val="1"/>
                  <c:bubble3D val="0"/>
                  <c:spPr>
                    <a:gradFill>
                      <a:gsLst>
                        <a:gs pos="100000">
                          <a:schemeClr val="accent2">
                            <a:lumMod val="60000"/>
                            <a:lumOff val="40000"/>
                          </a:schemeClr>
                        </a:gs>
                        <a:gs pos="0">
                          <a:schemeClr val="accent2"/>
                        </a:gs>
                      </a:gsLst>
                      <a:lin ang="5400000" scaled="0"/>
                    </a:gradFill>
                    <a:ln w="19050">
                      <a:solidFill>
                        <a:schemeClr val="lt1"/>
                      </a:solidFill>
                    </a:ln>
                    <a:effectLst/>
                  </c:spPr>
                  <c:extLst>
                    <c:ext xmlns:c16="http://schemas.microsoft.com/office/drawing/2014/chart" uri="{C3380CC4-5D6E-409C-BE32-E72D297353CC}">
                      <c16:uniqueId val="{00000016-6EDB-4D3C-B6FA-3FA76068FB3E}"/>
                    </c:ext>
                  </c:extLst>
                </c:dPt>
                <c:dPt>
                  <c:idx val="2"/>
                  <c:bubble3D val="0"/>
                  <c:spPr>
                    <a:gradFill>
                      <a:gsLst>
                        <a:gs pos="100000">
                          <a:schemeClr val="accent3">
                            <a:lumMod val="60000"/>
                            <a:lumOff val="40000"/>
                          </a:schemeClr>
                        </a:gs>
                        <a:gs pos="0">
                          <a:schemeClr val="accent3"/>
                        </a:gs>
                      </a:gsLst>
                      <a:lin ang="5400000" scaled="0"/>
                    </a:gradFill>
                    <a:ln w="19050">
                      <a:solidFill>
                        <a:schemeClr val="lt1"/>
                      </a:solidFill>
                    </a:ln>
                    <a:effectLst/>
                  </c:spPr>
                  <c:extLst>
                    <c:ext xmlns:c16="http://schemas.microsoft.com/office/drawing/2014/chart" uri="{C3380CC4-5D6E-409C-BE32-E72D297353CC}">
                      <c16:uniqueId val="{00000018-6EDB-4D3C-B6FA-3FA76068FB3E}"/>
                    </c:ext>
                  </c:extLst>
                </c:dPt>
                <c:dPt>
                  <c:idx val="3"/>
                  <c:bubble3D val="0"/>
                  <c:spPr>
                    <a:gradFill>
                      <a:gsLst>
                        <a:gs pos="100000">
                          <a:schemeClr val="accent4">
                            <a:lumMod val="60000"/>
                            <a:lumOff val="40000"/>
                          </a:schemeClr>
                        </a:gs>
                        <a:gs pos="0">
                          <a:schemeClr val="accent4"/>
                        </a:gs>
                      </a:gsLst>
                      <a:lin ang="5400000" scaled="0"/>
                    </a:gradFill>
                    <a:ln w="19050">
                      <a:solidFill>
                        <a:schemeClr val="lt1"/>
                      </a:solidFill>
                    </a:ln>
                    <a:effectLst/>
                  </c:spPr>
                  <c:extLst>
                    <c:ext xmlns:c16="http://schemas.microsoft.com/office/drawing/2014/chart" uri="{C3380CC4-5D6E-409C-BE32-E72D297353CC}">
                      <c16:uniqueId val="{0000001A-6EDB-4D3C-B6FA-3FA76068FB3E}"/>
                    </c:ext>
                  </c:extLst>
                </c:dPt>
                <c:dPt>
                  <c:idx val="4"/>
                  <c:bubble3D val="0"/>
                  <c:spPr>
                    <a:gradFill>
                      <a:gsLst>
                        <a:gs pos="100000">
                          <a:schemeClr val="accent5">
                            <a:lumMod val="60000"/>
                            <a:lumOff val="40000"/>
                          </a:schemeClr>
                        </a:gs>
                        <a:gs pos="0">
                          <a:schemeClr val="accent5"/>
                        </a:gs>
                      </a:gsLst>
                      <a:lin ang="5400000" scaled="0"/>
                    </a:gradFill>
                    <a:ln w="19050">
                      <a:solidFill>
                        <a:schemeClr val="lt1"/>
                      </a:solidFill>
                    </a:ln>
                    <a:effectLst/>
                  </c:spPr>
                  <c:extLst>
                    <c:ext xmlns:c16="http://schemas.microsoft.com/office/drawing/2014/chart" uri="{C3380CC4-5D6E-409C-BE32-E72D297353CC}">
                      <c16:uniqueId val="{0000001C-6EDB-4D3C-B6FA-3FA76068FB3E}"/>
                    </c:ext>
                  </c:extLst>
                </c:dPt>
                <c:dPt>
                  <c:idx val="5"/>
                  <c:bubble3D val="0"/>
                  <c:spPr>
                    <a:gradFill>
                      <a:gsLst>
                        <a:gs pos="100000">
                          <a:schemeClr val="accent6">
                            <a:lumMod val="60000"/>
                            <a:lumOff val="40000"/>
                          </a:schemeClr>
                        </a:gs>
                        <a:gs pos="0">
                          <a:schemeClr val="accent6"/>
                        </a:gs>
                      </a:gsLst>
                      <a:lin ang="5400000" scaled="0"/>
                    </a:gradFill>
                    <a:ln w="19050">
                      <a:solidFill>
                        <a:schemeClr val="lt1"/>
                      </a:solidFill>
                    </a:ln>
                    <a:effectLst/>
                  </c:spPr>
                  <c:extLst>
                    <c:ext xmlns:c16="http://schemas.microsoft.com/office/drawing/2014/chart" uri="{C3380CC4-5D6E-409C-BE32-E72D297353CC}">
                      <c16:uniqueId val="{0000001E-6EDB-4D3C-B6FA-3FA76068FB3E}"/>
                    </c:ext>
                  </c:extLst>
                </c:dPt>
                <c:dPt>
                  <c:idx val="6"/>
                  <c:bubble3D val="0"/>
                  <c:spPr>
                    <a:gradFill>
                      <a:gsLst>
                        <a:gs pos="100000">
                          <a:schemeClr val="accent1">
                            <a:lumMod val="60000"/>
                            <a:lumMod val="60000"/>
                            <a:lumOff val="40000"/>
                          </a:schemeClr>
                        </a:gs>
                        <a:gs pos="0">
                          <a:schemeClr val="accent1">
                            <a:lumMod val="60000"/>
                          </a:schemeClr>
                        </a:gs>
                      </a:gsLst>
                      <a:lin ang="5400000" scaled="0"/>
                    </a:gradFill>
                    <a:ln w="19050">
                      <a:solidFill>
                        <a:schemeClr val="lt1"/>
                      </a:solidFill>
                    </a:ln>
                    <a:effectLst/>
                  </c:spPr>
                  <c:extLst>
                    <c:ext xmlns:c16="http://schemas.microsoft.com/office/drawing/2014/chart" uri="{C3380CC4-5D6E-409C-BE32-E72D297353CC}">
                      <c16:uniqueId val="{00000020-6EDB-4D3C-B6FA-3FA76068FB3E}"/>
                    </c:ext>
                  </c:extLst>
                </c:dPt>
                <c:dPt>
                  <c:idx val="7"/>
                  <c:bubble3D val="0"/>
                  <c:spPr>
                    <a:gradFill>
                      <a:gsLst>
                        <a:gs pos="100000">
                          <a:schemeClr val="accent2">
                            <a:lumMod val="60000"/>
                            <a:lumMod val="60000"/>
                            <a:lumOff val="40000"/>
                          </a:schemeClr>
                        </a:gs>
                        <a:gs pos="0">
                          <a:schemeClr val="accent2">
                            <a:lumMod val="60000"/>
                          </a:schemeClr>
                        </a:gs>
                      </a:gsLst>
                      <a:lin ang="5400000" scaled="0"/>
                    </a:gradFill>
                    <a:ln w="19050">
                      <a:solidFill>
                        <a:schemeClr val="lt1"/>
                      </a:solidFill>
                    </a:ln>
                    <a:effectLst/>
                  </c:spPr>
                  <c:extLst>
                    <c:ext xmlns:c16="http://schemas.microsoft.com/office/drawing/2014/chart" uri="{C3380CC4-5D6E-409C-BE32-E72D297353CC}">
                      <c16:uniqueId val="{00000022-6EDB-4D3C-B6FA-3FA76068FB3E}"/>
                    </c:ext>
                  </c:extLst>
                </c:dPt>
                <c:dPt>
                  <c:idx val="8"/>
                  <c:bubble3D val="0"/>
                  <c:spPr>
                    <a:gradFill>
                      <a:gsLst>
                        <a:gs pos="100000">
                          <a:schemeClr val="accent3">
                            <a:lumMod val="60000"/>
                            <a:lumMod val="60000"/>
                            <a:lumOff val="40000"/>
                          </a:schemeClr>
                        </a:gs>
                        <a:gs pos="0">
                          <a:schemeClr val="accent3">
                            <a:lumMod val="60000"/>
                          </a:schemeClr>
                        </a:gs>
                      </a:gsLst>
                      <a:lin ang="5400000" scaled="0"/>
                    </a:gradFill>
                    <a:ln w="19050">
                      <a:solidFill>
                        <a:schemeClr val="lt1"/>
                      </a:solidFill>
                    </a:ln>
                    <a:effectLst/>
                  </c:spPr>
                  <c:extLst>
                    <c:ext xmlns:c16="http://schemas.microsoft.com/office/drawing/2014/chart" uri="{C3380CC4-5D6E-409C-BE32-E72D297353CC}">
                      <c16:uniqueId val="{00000024-6EDB-4D3C-B6FA-3FA76068FB3E}"/>
                    </c:ext>
                  </c:extLst>
                </c:dPt>
                <c:dLbls>
                  <c:spPr>
                    <a:solidFill>
                      <a:sysClr val="window" lastClr="FFFFFF">
                        <a:alpha val="75000"/>
                      </a:sysClr>
                    </a:solidFill>
                    <a:ln w="9525">
                      <a:solidFill>
                        <a:sysClr val="windowText" lastClr="000000">
                          <a:lumMod val="25000"/>
                          <a:lumOff val="75000"/>
                        </a:sysClr>
                      </a:solid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tr-TR"/>
                    </a:p>
                  </c:txPr>
                  <c:dLblPos val="outEnd"/>
                  <c:showLegendKey val="0"/>
                  <c:showVal val="0"/>
                  <c:showCatName val="1"/>
                  <c:showSerName val="0"/>
                  <c:showPercent val="1"/>
                  <c:showBubbleSize val="0"/>
                  <c:showLeaderLines val="0"/>
                  <c:extLst>
                    <c:ext uri="{CE6537A1-D6FC-4f65-9D91-7224C49458BB}">
                      <c15:spPr xmlns:c15="http://schemas.microsoft.com/office/drawing/2012/chart">
                        <a:prstGeom prst="wedgeRectCallout">
                          <a:avLst/>
                        </a:prstGeom>
                        <a:noFill/>
                        <a:ln>
                          <a:noFill/>
                        </a:ln>
                      </c15:spPr>
                    </c:ext>
                  </c:extLst>
                </c:dLbls>
                <c:cat>
                  <c:strRef>
                    <c:extLst>
                      <c:ext uri="{02D57815-91ED-43cb-92C2-25804820EDAC}">
                        <c15:formulaRef>
                          <c15:sqref>Sonuc!$A$93:$A$101</c15:sqref>
                        </c15:formulaRef>
                      </c:ext>
                    </c:extLst>
                    <c:strCache>
                      <c:ptCount val="9"/>
                      <c:pt idx="0">
                        <c:v>0-29</c:v>
                      </c:pt>
                      <c:pt idx="1">
                        <c:v>30-39</c:v>
                      </c:pt>
                      <c:pt idx="2">
                        <c:v>40-49</c:v>
                      </c:pt>
                      <c:pt idx="3">
                        <c:v>50-59</c:v>
                      </c:pt>
                      <c:pt idx="4">
                        <c:v>60-69</c:v>
                      </c:pt>
                      <c:pt idx="5">
                        <c:v>70-74</c:v>
                      </c:pt>
                      <c:pt idx="6">
                        <c:v>75-79</c:v>
                      </c:pt>
                      <c:pt idx="7">
                        <c:v>80-89</c:v>
                      </c:pt>
                      <c:pt idx="8">
                        <c:v>90-100</c:v>
                      </c:pt>
                    </c:strCache>
                  </c:strRef>
                </c:cat>
                <c:val>
                  <c:numRef>
                    <c:extLst>
                      <c:ext uri="{02D57815-91ED-43cb-92C2-25804820EDAC}">
                        <c15:formulaRef>
                          <c15:sqref>Sonuc!$B$93:$B$101</c15:sqref>
                        </c15:formulaRef>
                      </c:ext>
                    </c:extLst>
                    <c:numCache>
                      <c:formatCode>@</c:formatCode>
                      <c:ptCount val="9"/>
                    </c:numCache>
                  </c:numRef>
                </c:val>
                <c:extLst>
                  <c:ext xmlns:c16="http://schemas.microsoft.com/office/drawing/2014/chart" uri="{C3380CC4-5D6E-409C-BE32-E72D297353CC}">
                    <c16:uniqueId val="{00000025-6EDB-4D3C-B6FA-3FA76068FB3E}"/>
                  </c:ext>
                </c:extLst>
              </c15:ser>
            </c15:filteredPieSeries>
          </c:ext>
        </c:extLst>
      </c:pieChart>
      <c:spPr>
        <a:noFill/>
        <a:ln>
          <a:noFill/>
        </a:ln>
        <a:effectLst/>
      </c:spPr>
    </c:plotArea>
    <c:legend>
      <c:legendPos val="r"/>
      <c:overlay val="0"/>
      <c:spPr>
        <a:solidFill>
          <a:schemeClr val="lt1">
            <a:alpha val="50000"/>
          </a:schemeClr>
        </a:solidFill>
        <a:ln>
          <a:noFill/>
        </a:ln>
        <a:effectLst/>
      </c:spPr>
      <c:txPr>
        <a:bodyPr rot="0" spcFirstLastPara="1" vertOverflow="ellipsis" vert="horz" wrap="square" anchor="ctr" anchorCtr="1"/>
        <a:lstStyle/>
        <a:p>
          <a:pPr rtl="0">
            <a:defRPr sz="900" b="0" i="0" u="none" strike="noStrike" kern="1200" baseline="0">
              <a:solidFill>
                <a:schemeClr val="dk1">
                  <a:lumMod val="65000"/>
                  <a:lumOff val="35000"/>
                </a:schemeClr>
              </a:solidFill>
              <a:latin typeface="+mn-lt"/>
              <a:ea typeface="+mn-ea"/>
              <a:cs typeface="+mn-cs"/>
            </a:defRPr>
          </a:pPr>
          <a:endParaRPr lang="tr-TR"/>
        </a:p>
      </c:txPr>
    </c:legend>
    <c:plotVisOnly val="1"/>
    <c:dispBlanksAs val="zero"/>
    <c:showDLblsOverMax val="0"/>
  </c:chart>
  <c:spPr>
    <a:pattFill prst="dkDnDiag">
      <a:fgClr>
        <a:schemeClr val="lt1"/>
      </a:fgClr>
      <a:bgClr>
        <a:schemeClr val="dk1">
          <a:lumMod val="10000"/>
          <a:lumOff val="90000"/>
        </a:schemeClr>
      </a:bgClr>
    </a:pattFill>
    <a:ln w="3175" cap="flat" cmpd="sng" algn="ctr">
      <a:solidFill>
        <a:sysClr val="windowText" lastClr="000000"/>
      </a:solidFill>
      <a:round/>
    </a:ln>
    <a:effectLst/>
  </c:spPr>
  <c:txPr>
    <a:bodyPr/>
    <a:lstStyle/>
    <a:p>
      <a:pPr>
        <a:defRPr/>
      </a:pPr>
      <a:endParaRPr lang="tr-TR"/>
    </a:p>
  </c:txPr>
  <c:printSettings>
    <c:headerFooter alignWithMargins="0"/>
    <c:pageMargins b="1" l="0.75000000000000022" r="0.75000000000000022" t="1" header="0.5" footer="0.5"/>
    <c:pageSetup paperSize="9" orientation="landscape" verticalDpi="0"/>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tr-T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700" b="1" i="0" u="none" strike="noStrike" kern="1200" cap="none" spc="0" normalizeH="0" baseline="0">
                <a:solidFill>
                  <a:schemeClr val="dk1">
                    <a:lumMod val="50000"/>
                    <a:lumOff val="50000"/>
                  </a:schemeClr>
                </a:solidFill>
                <a:latin typeface="+mn-lt"/>
                <a:ea typeface="+mj-ea"/>
                <a:cs typeface="+mj-cs"/>
              </a:defRPr>
            </a:pPr>
            <a:r>
              <a:rPr lang="tr-TR"/>
              <a:t>Toplam Soru Sayısı</a:t>
            </a:r>
            <a:endParaRPr lang="en-US"/>
          </a:p>
        </c:rich>
      </c:tx>
      <c:layout>
        <c:manualLayout>
          <c:xMode val="edge"/>
          <c:yMode val="edge"/>
          <c:x val="0.4266231617781362"/>
          <c:y val="5.1972735868065776E-4"/>
        </c:manualLayout>
      </c:layout>
      <c:overlay val="0"/>
      <c:spPr>
        <a:noFill/>
        <a:ln>
          <a:noFill/>
        </a:ln>
        <a:effectLst/>
      </c:spPr>
      <c:txPr>
        <a:bodyPr rot="0" spcFirstLastPara="1" vertOverflow="ellipsis" vert="horz" wrap="square" anchor="ctr" anchorCtr="1"/>
        <a:lstStyle/>
        <a:p>
          <a:pPr>
            <a:defRPr sz="700" b="1" i="0" u="none" strike="noStrike" kern="1200" cap="none" spc="0" normalizeH="0" baseline="0">
              <a:solidFill>
                <a:schemeClr val="dk1">
                  <a:lumMod val="50000"/>
                  <a:lumOff val="50000"/>
                </a:schemeClr>
              </a:solidFill>
              <a:latin typeface="+mn-lt"/>
              <a:ea typeface="+mj-ea"/>
              <a:cs typeface="+mj-cs"/>
            </a:defRPr>
          </a:pPr>
          <a:endParaRPr lang="en-US"/>
        </a:p>
      </c:txPr>
    </c:title>
    <c:autoTitleDeleted val="0"/>
    <c:plotArea>
      <c:layout>
        <c:manualLayout>
          <c:layoutTarget val="inner"/>
          <c:xMode val="edge"/>
          <c:yMode val="edge"/>
          <c:x val="0.11097957692852461"/>
          <c:y val="7.7585362874858302E-2"/>
          <c:w val="0.84016887869056445"/>
          <c:h val="0.77372895640737605"/>
        </c:manualLayout>
      </c:layout>
      <c:barChart>
        <c:barDir val="bar"/>
        <c:grouping val="clustered"/>
        <c:varyColors val="0"/>
        <c:ser>
          <c:idx val="1"/>
          <c:order val="1"/>
          <c:tx>
            <c:strRef>
              <c:f>Sonuc!$C$105</c:f>
              <c:strCache>
                <c:ptCount val="1"/>
                <c:pt idx="0">
                  <c:v> </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700" b="0" i="0" u="none" strike="noStrike" kern="1200" baseline="0">
                    <a:solidFill>
                      <a:schemeClr val="dk1">
                        <a:lumMod val="75000"/>
                        <a:lumOff val="25000"/>
                      </a:schemeClr>
                    </a:solidFill>
                    <a:latin typeface="+mn-lt"/>
                    <a:ea typeface="+mn-ea"/>
                    <a:cs typeface="+mn-cs"/>
                  </a:defRPr>
                </a:pPr>
                <a:endParaRPr lang="tr-T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Sonuc!$A$105:$A$114</c:f>
              <c:strCache>
                <c:ptCount val="10"/>
                <c:pt idx="0">
                  <c:v> </c:v>
                </c:pt>
                <c:pt idx="1">
                  <c:v> </c:v>
                </c:pt>
                <c:pt idx="2">
                  <c:v> </c:v>
                </c:pt>
                <c:pt idx="3">
                  <c:v> </c:v>
                </c:pt>
                <c:pt idx="4">
                  <c:v> </c:v>
                </c:pt>
                <c:pt idx="5">
                  <c:v> </c:v>
                </c:pt>
                <c:pt idx="6">
                  <c:v> </c:v>
                </c:pt>
                <c:pt idx="7">
                  <c:v> </c:v>
                </c:pt>
                <c:pt idx="8">
                  <c:v> </c:v>
                </c:pt>
                <c:pt idx="9">
                  <c:v> </c:v>
                </c:pt>
              </c:strCache>
            </c:strRef>
          </c:cat>
          <c:val>
            <c:numRef>
              <c:f>Sonuc!$C$105:$C$114</c:f>
              <c:numCache>
                <c:formatCode>0</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0002-41CD-82A0-5042A7EC4A09}"/>
            </c:ext>
          </c:extLst>
        </c:ser>
        <c:dLbls>
          <c:dLblPos val="outEnd"/>
          <c:showLegendKey val="0"/>
          <c:showVal val="1"/>
          <c:showCatName val="0"/>
          <c:showSerName val="0"/>
          <c:showPercent val="0"/>
          <c:showBubbleSize val="0"/>
        </c:dLbls>
        <c:gapWidth val="247"/>
        <c:axId val="1725282351"/>
        <c:axId val="1725286191"/>
        <c:extLst>
          <c:ext xmlns:c15="http://schemas.microsoft.com/office/drawing/2012/chart" uri="{02D57815-91ED-43cb-92C2-25804820EDAC}">
            <c15:filteredBarSeries>
              <c15:ser>
                <c:idx val="0"/>
                <c:order val="0"/>
                <c:tx>
                  <c:strRef>
                    <c:extLst>
                      <c:ext uri="{02D57815-91ED-43cb-92C2-25804820EDAC}">
                        <c15:formulaRef>
                          <c15:sqref>Vize!$B$131</c15:sqref>
                        </c15:formulaRef>
                      </c:ext>
                    </c:extLst>
                    <c:strCache>
                      <c:ptCount val="1"/>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75000"/>
                              <a:lumOff val="25000"/>
                            </a:schemeClr>
                          </a:solidFill>
                          <a:latin typeface="+mn-lt"/>
                          <a:ea typeface="+mn-ea"/>
                          <a:cs typeface="+mn-cs"/>
                        </a:defRPr>
                      </a:pPr>
                      <a:endParaRPr lang="tr-TR"/>
                    </a:p>
                  </c:txPr>
                  <c:dLblPos val="outEnd"/>
                  <c:showLegendKey val="0"/>
                  <c:showVal val="1"/>
                  <c:showCatName val="0"/>
                  <c:showSerName val="0"/>
                  <c:showPercent val="0"/>
                  <c:showBubbleSize val="0"/>
                  <c:showLeaderLines val="0"/>
                  <c:extLst>
                    <c:ext uri="{CE6537A1-D6FC-4f65-9D91-7224C49458BB}">
                      <c15:showLeaderLines val="1"/>
                      <c15:leaderLines>
                        <c:spPr>
                          <a:ln w="9525" cap="flat" cmpd="sng" algn="ctr">
                            <a:solidFill>
                              <a:schemeClr val="dk1">
                                <a:lumMod val="35000"/>
                                <a:lumOff val="65000"/>
                              </a:schemeClr>
                            </a:solidFill>
                            <a:round/>
                          </a:ln>
                          <a:effectLst/>
                        </c:spPr>
                      </c15:leaderLines>
                    </c:ext>
                  </c:extLst>
                </c:dLbls>
                <c:cat>
                  <c:strRef>
                    <c:extLst>
                      <c:ext uri="{02D57815-91ED-43cb-92C2-25804820EDAC}">
                        <c15:formulaRef>
                          <c15:sqref>Sonuc!$A$105:$A$114</c15:sqref>
                        </c15:formulaRef>
                      </c:ext>
                    </c:extLst>
                    <c:strCache>
                      <c:ptCount val="10"/>
                      <c:pt idx="0">
                        <c:v> </c:v>
                      </c:pt>
                      <c:pt idx="1">
                        <c:v> </c:v>
                      </c:pt>
                      <c:pt idx="2">
                        <c:v> </c:v>
                      </c:pt>
                      <c:pt idx="3">
                        <c:v> </c:v>
                      </c:pt>
                      <c:pt idx="4">
                        <c:v> </c:v>
                      </c:pt>
                      <c:pt idx="5">
                        <c:v> </c:v>
                      </c:pt>
                      <c:pt idx="6">
                        <c:v> </c:v>
                      </c:pt>
                      <c:pt idx="7">
                        <c:v> </c:v>
                      </c:pt>
                      <c:pt idx="8">
                        <c:v> </c:v>
                      </c:pt>
                      <c:pt idx="9">
                        <c:v> </c:v>
                      </c:pt>
                    </c:strCache>
                  </c:strRef>
                </c:cat>
                <c:val>
                  <c:numRef>
                    <c:extLst>
                      <c:ext uri="{02D57815-91ED-43cb-92C2-25804820EDAC}">
                        <c15:formulaRef>
                          <c15:sqref>Vize!$B$132:$B$141</c15:sqref>
                        </c15:formulaRef>
                      </c:ext>
                    </c:extLst>
                    <c:numCache>
                      <c:formatCode>General</c:formatCode>
                      <c:ptCount val="10"/>
                    </c:numCache>
                  </c:numRef>
                </c:val>
                <c:extLst>
                  <c:ext xmlns:c16="http://schemas.microsoft.com/office/drawing/2014/chart" uri="{C3380CC4-5D6E-409C-BE32-E72D297353CC}">
                    <c16:uniqueId val="{00000001-0002-41CD-82A0-5042A7EC4A09}"/>
                  </c:ext>
                </c:extLst>
              </c15:ser>
            </c15:filteredBarSeries>
          </c:ext>
        </c:extLst>
      </c:barChart>
      <c:catAx>
        <c:axId val="1725282351"/>
        <c:scaling>
          <c:orientation val="minMax"/>
        </c:scaling>
        <c:delete val="0"/>
        <c:axPos val="l"/>
        <c:majorGridlines>
          <c:spPr>
            <a:ln w="9525" cap="flat" cmpd="sng" algn="ctr">
              <a:solidFill>
                <a:schemeClr val="dk1">
                  <a:lumMod val="15000"/>
                  <a:lumOff val="85000"/>
                </a:schemeClr>
              </a:solidFill>
              <a:round/>
            </a:ln>
            <a:effectLst/>
          </c:spPr>
        </c:majorGridlines>
        <c:numFmt formatCode="General" sourceLinked="1"/>
        <c:majorTickMark val="out"/>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700" b="1" i="0" u="none" strike="noStrike" kern="1200" cap="none" spc="0" normalizeH="0" baseline="0">
                <a:solidFill>
                  <a:schemeClr val="dk1">
                    <a:lumMod val="65000"/>
                    <a:lumOff val="35000"/>
                  </a:schemeClr>
                </a:solidFill>
                <a:latin typeface="+mn-lt"/>
                <a:ea typeface="+mn-ea"/>
                <a:cs typeface="+mn-cs"/>
              </a:defRPr>
            </a:pPr>
            <a:endParaRPr lang="tr-TR"/>
          </a:p>
        </c:txPr>
        <c:crossAx val="1725286191"/>
        <c:crosses val="autoZero"/>
        <c:auto val="1"/>
        <c:lblAlgn val="ctr"/>
        <c:lblOffset val="100"/>
        <c:noMultiLvlLbl val="0"/>
      </c:catAx>
      <c:valAx>
        <c:axId val="1725286191"/>
        <c:scaling>
          <c:orientation val="minMax"/>
        </c:scaling>
        <c:delete val="0"/>
        <c:axPos val="b"/>
        <c:majorGridlines>
          <c:spPr>
            <a:ln w="9525" cap="flat" cmpd="sng" algn="ctr">
              <a:solidFill>
                <a:schemeClr val="dk1">
                  <a:lumMod val="15000"/>
                  <a:lumOff val="85000"/>
                </a:schemeClr>
              </a:solidFill>
              <a:round/>
            </a:ln>
            <a:effectLst/>
          </c:spPr>
        </c:majorGridlines>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700" b="1" i="0" u="none" strike="noStrike" kern="1200" baseline="0">
                <a:solidFill>
                  <a:schemeClr val="dk1">
                    <a:lumMod val="65000"/>
                    <a:lumOff val="35000"/>
                  </a:schemeClr>
                </a:solidFill>
                <a:latin typeface="+mn-lt"/>
                <a:ea typeface="+mn-ea"/>
                <a:cs typeface="+mn-cs"/>
              </a:defRPr>
            </a:pPr>
            <a:endParaRPr lang="tr-TR"/>
          </a:p>
        </c:txPr>
        <c:crossAx val="1725282351"/>
        <c:crosses val="autoZero"/>
        <c:crossBetween val="between"/>
      </c:valAx>
      <c:spPr>
        <a:pattFill prst="ltDnDiag">
          <a:fgClr>
            <a:schemeClr val="dk1">
              <a:lumMod val="15000"/>
              <a:lumOff val="85000"/>
            </a:schemeClr>
          </a:fgClr>
          <a:bgClr>
            <a:schemeClr val="lt1"/>
          </a:bgClr>
        </a:pattFill>
        <a:ln>
          <a:noFill/>
        </a:ln>
        <a:effectLst/>
      </c:spPr>
    </c:plotArea>
    <c:plotVisOnly val="1"/>
    <c:dispBlanksAs val="gap"/>
    <c:showDLblsOverMax val="0"/>
  </c:chart>
  <c:spPr>
    <a:solidFill>
      <a:schemeClr val="lt1"/>
    </a:solidFill>
    <a:ln w="3175" cap="flat" cmpd="sng" algn="ctr">
      <a:solidFill>
        <a:sysClr val="windowText" lastClr="000000"/>
      </a:solidFill>
      <a:round/>
    </a:ln>
    <a:effectLst/>
  </c:spPr>
  <c:txPr>
    <a:bodyPr/>
    <a:lstStyle/>
    <a:p>
      <a:pPr>
        <a:defRPr/>
      </a:pPr>
      <a:endParaRPr lang="tr-TR"/>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tr-TR"/>
  <c:roundedCorners val="0"/>
  <mc:AlternateContent xmlns:mc="http://schemas.openxmlformats.org/markup-compatibility/2006">
    <mc:Choice xmlns:c14="http://schemas.microsoft.com/office/drawing/2007/8/2/chart" Requires="c14">
      <c14:style val="106"/>
    </mc:Choice>
    <mc:Fallback>
      <c:style val="6"/>
    </mc:Fallback>
  </mc:AlternateContent>
  <c:chart>
    <c:title>
      <c:tx>
        <c:rich>
          <a:bodyPr rot="0" spcFirstLastPara="1" vertOverflow="ellipsis" vert="horz" wrap="square" anchor="ctr" anchorCtr="1"/>
          <a:lstStyle/>
          <a:p>
            <a:pPr>
              <a:defRPr sz="700" b="1" i="0" u="none" strike="noStrike" kern="1200" cap="all" spc="120" normalizeH="0" baseline="0">
                <a:solidFill>
                  <a:schemeClr val="tx1">
                    <a:lumMod val="65000"/>
                    <a:lumOff val="35000"/>
                  </a:schemeClr>
                </a:solidFill>
                <a:latin typeface="+mn-lt"/>
                <a:ea typeface="+mn-ea"/>
                <a:cs typeface="+mn-cs"/>
              </a:defRPr>
            </a:pPr>
            <a:r>
              <a:rPr lang="tr-TR"/>
              <a:t>Ortalama</a:t>
            </a:r>
            <a:r>
              <a:rPr lang="tr-TR" baseline="0"/>
              <a:t> başarı %</a:t>
            </a:r>
            <a:endParaRPr lang="en-US"/>
          </a:p>
        </c:rich>
      </c:tx>
      <c:layout>
        <c:manualLayout>
          <c:xMode val="edge"/>
          <c:yMode val="edge"/>
          <c:x val="0.38510650019123488"/>
          <c:y val="0"/>
        </c:manualLayout>
      </c:layout>
      <c:overlay val="0"/>
      <c:spPr>
        <a:noFill/>
        <a:ln>
          <a:noFill/>
        </a:ln>
        <a:effectLst/>
      </c:spPr>
      <c:txPr>
        <a:bodyPr rot="0" spcFirstLastPara="1" vertOverflow="ellipsis" vert="horz" wrap="square" anchor="ctr" anchorCtr="1"/>
        <a:lstStyle/>
        <a:p>
          <a:pPr>
            <a:defRPr sz="700" b="1" i="0" u="none" strike="noStrike" kern="1200" cap="all" spc="120" normalizeH="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1"/>
          <c:order val="1"/>
          <c:tx>
            <c:strRef>
              <c:f>Sonuc!$D$105</c:f>
              <c:strCache>
                <c:ptCount val="1"/>
                <c:pt idx="0">
                  <c:v> </c:v>
                </c:pt>
              </c:strCache>
            </c:strRef>
          </c:tx>
          <c:spPr>
            <a:solidFill>
              <a:schemeClr val="accent4">
                <a:shade val="76000"/>
              </a:schemeClr>
            </a:solidFill>
            <a:ln>
              <a:noFill/>
            </a:ln>
            <a:effectLst/>
          </c:spPr>
          <c:invertIfNegative val="0"/>
          <c:dLbls>
            <c:spPr>
              <a:noFill/>
              <a:ln>
                <a:noFill/>
              </a:ln>
              <a:effectLst/>
            </c:spPr>
            <c:txPr>
              <a:bodyPr rot="-5400000" spcFirstLastPara="1" vertOverflow="clip" horzOverflow="clip" vert="horz" wrap="square" lIns="38100" tIns="19050" rIns="38100" bIns="19050" anchor="ctr" anchorCtr="1">
                <a:spAutoFit/>
              </a:bodyPr>
              <a:lstStyle/>
              <a:p>
                <a:pPr>
                  <a:defRPr sz="600" b="0" i="0" u="none" strike="noStrike" kern="1200" baseline="0">
                    <a:solidFill>
                      <a:schemeClr val="tx1">
                        <a:lumMod val="50000"/>
                        <a:lumOff val="50000"/>
                      </a:schemeClr>
                    </a:solidFill>
                    <a:latin typeface="+mn-lt"/>
                    <a:ea typeface="+mn-ea"/>
                    <a:cs typeface="+mn-cs"/>
                  </a:defRPr>
                </a:pPr>
                <a:endParaRPr lang="tr-T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Sonuc!$A$105:$A$114</c:f>
              <c:strCache>
                <c:ptCount val="10"/>
                <c:pt idx="0">
                  <c:v> </c:v>
                </c:pt>
                <c:pt idx="1">
                  <c:v> </c:v>
                </c:pt>
                <c:pt idx="2">
                  <c:v> </c:v>
                </c:pt>
                <c:pt idx="3">
                  <c:v> </c:v>
                </c:pt>
                <c:pt idx="4">
                  <c:v> </c:v>
                </c:pt>
                <c:pt idx="5">
                  <c:v> </c:v>
                </c:pt>
                <c:pt idx="6">
                  <c:v> </c:v>
                </c:pt>
                <c:pt idx="7">
                  <c:v> </c:v>
                </c:pt>
                <c:pt idx="8">
                  <c:v> </c:v>
                </c:pt>
                <c:pt idx="9">
                  <c:v> </c:v>
                </c:pt>
              </c:strCache>
            </c:strRef>
          </c:cat>
          <c:val>
            <c:numRef>
              <c:f>Sonuc!$D$105:$D$114</c:f>
              <c:numCache>
                <c:formatCode>0.00</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9DE4-4396-93FF-3B969580B705}"/>
            </c:ext>
          </c:extLst>
        </c:ser>
        <c:dLbls>
          <c:dLblPos val="outEnd"/>
          <c:showLegendKey val="0"/>
          <c:showVal val="1"/>
          <c:showCatName val="0"/>
          <c:showSerName val="0"/>
          <c:showPercent val="0"/>
          <c:showBubbleSize val="0"/>
        </c:dLbls>
        <c:gapWidth val="444"/>
        <c:overlap val="-90"/>
        <c:axId val="1838051535"/>
        <c:axId val="1838056335"/>
        <c:extLst>
          <c:ext xmlns:c15="http://schemas.microsoft.com/office/drawing/2012/chart" uri="{02D57815-91ED-43cb-92C2-25804820EDAC}">
            <c15:filteredBarSeries>
              <c15:ser>
                <c:idx val="0"/>
                <c:order val="0"/>
                <c:tx>
                  <c:strRef>
                    <c:extLst>
                      <c:ext uri="{02D57815-91ED-43cb-92C2-25804820EDAC}">
                        <c15:formulaRef>
                          <c15:sqref>Vize!$B$131</c15:sqref>
                        </c15:formulaRef>
                      </c:ext>
                    </c:extLst>
                    <c:strCache>
                      <c:ptCount val="1"/>
                    </c:strCache>
                  </c:strRef>
                </c:tx>
                <c:spPr>
                  <a:solidFill>
                    <a:schemeClr val="accent4">
                      <a:tint val="77000"/>
                    </a:schemeClr>
                  </a:solidFill>
                  <a:ln>
                    <a:noFill/>
                  </a:ln>
                  <a:effectLst/>
                </c:spPr>
                <c:invertIfNegative val="0"/>
                <c:dLbls>
                  <c:spPr>
                    <a:noFill/>
                    <a:ln>
                      <a:noFill/>
                    </a:ln>
                    <a:effectLst/>
                  </c:spPr>
                  <c:txPr>
                    <a:bodyPr rot="-5400000" spcFirstLastPara="1" vertOverflow="clip" horzOverflow="clip" vert="horz" wrap="square" lIns="38100" tIns="19050" rIns="38100" bIns="19050" anchor="ctr" anchorCtr="1">
                      <a:spAutoFit/>
                    </a:bodyPr>
                    <a:lstStyle/>
                    <a:p>
                      <a:pPr>
                        <a:defRPr sz="800" b="0" i="0" u="none" strike="noStrike" kern="1200" baseline="0">
                          <a:solidFill>
                            <a:schemeClr val="tx1">
                              <a:lumMod val="50000"/>
                              <a:lumOff val="50000"/>
                            </a:schemeClr>
                          </a:solidFill>
                          <a:latin typeface="+mn-lt"/>
                          <a:ea typeface="+mn-ea"/>
                          <a:cs typeface="+mn-cs"/>
                        </a:defRPr>
                      </a:pPr>
                      <a:endParaRPr lang="tr-TR"/>
                    </a:p>
                  </c:txPr>
                  <c:dLblPos val="outEnd"/>
                  <c:showLegendKey val="0"/>
                  <c:showVal val="1"/>
                  <c:showCatName val="0"/>
                  <c:showSerName val="0"/>
                  <c:showPercent val="0"/>
                  <c:showBubbleSize val="0"/>
                  <c:showLeaderLines val="0"/>
                  <c:extLst>
                    <c:ext uri="{CE6537A1-D6FC-4f65-9D91-7224C49458BB}">
                      <c15:showLeaderLines val="1"/>
                      <c15:leaderLines>
                        <c:spPr>
                          <a:ln w="9525">
                            <a:solidFill>
                              <a:schemeClr val="tx1">
                                <a:lumMod val="35000"/>
                                <a:lumOff val="65000"/>
                              </a:schemeClr>
                            </a:solidFill>
                          </a:ln>
                          <a:effectLst/>
                        </c:spPr>
                      </c15:leaderLines>
                    </c:ext>
                  </c:extLst>
                </c:dLbls>
                <c:cat>
                  <c:strRef>
                    <c:extLst>
                      <c:ext uri="{02D57815-91ED-43cb-92C2-25804820EDAC}">
                        <c15:formulaRef>
                          <c15:sqref>Sonuc!$A$105:$A$114</c15:sqref>
                        </c15:formulaRef>
                      </c:ext>
                    </c:extLst>
                    <c:strCache>
                      <c:ptCount val="10"/>
                      <c:pt idx="0">
                        <c:v> </c:v>
                      </c:pt>
                      <c:pt idx="1">
                        <c:v> </c:v>
                      </c:pt>
                      <c:pt idx="2">
                        <c:v> </c:v>
                      </c:pt>
                      <c:pt idx="3">
                        <c:v> </c:v>
                      </c:pt>
                      <c:pt idx="4">
                        <c:v> </c:v>
                      </c:pt>
                      <c:pt idx="5">
                        <c:v> </c:v>
                      </c:pt>
                      <c:pt idx="6">
                        <c:v> </c:v>
                      </c:pt>
                      <c:pt idx="7">
                        <c:v> </c:v>
                      </c:pt>
                      <c:pt idx="8">
                        <c:v> </c:v>
                      </c:pt>
                      <c:pt idx="9">
                        <c:v> </c:v>
                      </c:pt>
                    </c:strCache>
                  </c:strRef>
                </c:cat>
                <c:val>
                  <c:numRef>
                    <c:extLst>
                      <c:ext uri="{02D57815-91ED-43cb-92C2-25804820EDAC}">
                        <c15:formulaRef>
                          <c15:sqref>Vize!$B$132:$B$141</c15:sqref>
                        </c15:formulaRef>
                      </c:ext>
                    </c:extLst>
                    <c:numCache>
                      <c:formatCode>General</c:formatCode>
                      <c:ptCount val="10"/>
                    </c:numCache>
                  </c:numRef>
                </c:val>
                <c:extLst>
                  <c:ext xmlns:c16="http://schemas.microsoft.com/office/drawing/2014/chart" uri="{C3380CC4-5D6E-409C-BE32-E72D297353CC}">
                    <c16:uniqueId val="{00000001-9DE4-4396-93FF-3B969580B705}"/>
                  </c:ext>
                </c:extLst>
              </c15:ser>
            </c15:filteredBarSeries>
          </c:ext>
        </c:extLst>
      </c:barChart>
      <c:catAx>
        <c:axId val="1838051535"/>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cap="all" spc="120" normalizeH="0" baseline="0">
                <a:solidFill>
                  <a:schemeClr val="tx1">
                    <a:lumMod val="65000"/>
                    <a:lumOff val="35000"/>
                  </a:schemeClr>
                </a:solidFill>
                <a:latin typeface="+mn-lt"/>
                <a:ea typeface="+mn-ea"/>
                <a:cs typeface="+mn-cs"/>
              </a:defRPr>
            </a:pPr>
            <a:endParaRPr lang="tr-TR"/>
          </a:p>
        </c:txPr>
        <c:crossAx val="1838056335"/>
        <c:crosses val="autoZero"/>
        <c:auto val="1"/>
        <c:lblAlgn val="ctr"/>
        <c:lblOffset val="100"/>
        <c:noMultiLvlLbl val="0"/>
      </c:catAx>
      <c:valAx>
        <c:axId val="1838056335"/>
        <c:scaling>
          <c:orientation val="minMax"/>
        </c:scaling>
        <c:delete val="1"/>
        <c:axPos val="l"/>
        <c:numFmt formatCode="0.00" sourceLinked="1"/>
        <c:majorTickMark val="none"/>
        <c:minorTickMark val="none"/>
        <c:tickLblPos val="nextTo"/>
        <c:crossAx val="1838051535"/>
        <c:crosses val="autoZero"/>
        <c:crossBetween val="between"/>
      </c:valAx>
      <c:spPr>
        <a:noFill/>
        <a:ln>
          <a:noFill/>
        </a:ln>
        <a:effectLst/>
      </c:spPr>
    </c:plotArea>
    <c:plotVisOnly val="1"/>
    <c:dispBlanksAs val="gap"/>
    <c:showDLblsOverMax val="0"/>
  </c:chart>
  <c:spPr>
    <a:solidFill>
      <a:schemeClr val="lt1"/>
    </a:solidFill>
    <a:ln w="3175" cap="flat" cmpd="sng" algn="ctr">
      <a:solidFill>
        <a:sysClr val="windowText" lastClr="000000"/>
      </a:solidFill>
      <a:round/>
    </a:ln>
    <a:effectLst/>
  </c:spPr>
  <c:txPr>
    <a:bodyPr/>
    <a:lstStyle/>
    <a:p>
      <a:pPr>
        <a:defRPr/>
      </a:pPr>
      <a:endParaRPr lang="tr-TR"/>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tr-T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00" b="1" i="0" u="none" strike="noStrike" kern="1200" spc="0" baseline="0">
                <a:solidFill>
                  <a:schemeClr val="tx1">
                    <a:lumMod val="65000"/>
                    <a:lumOff val="35000"/>
                  </a:schemeClr>
                </a:solidFill>
                <a:latin typeface="+mn-lt"/>
                <a:ea typeface="+mn-ea"/>
                <a:cs typeface="+mn-cs"/>
              </a:defRPr>
            </a:pPr>
            <a:r>
              <a:rPr lang="tr-TR" sz="1000" b="1" baseline="0"/>
              <a:t>Dönem Sonu Sınıf Normal Dağılım Grafiği</a:t>
            </a:r>
            <a:endParaRPr lang="tr-TR" sz="1000" b="1"/>
          </a:p>
        </c:rich>
      </c:tx>
      <c:layout>
        <c:manualLayout>
          <c:xMode val="edge"/>
          <c:yMode val="edge"/>
          <c:x val="0.29924740825096158"/>
          <c:y val="4.0207899200754509E-2"/>
        </c:manualLayout>
      </c:layout>
      <c:overlay val="0"/>
      <c:spPr>
        <a:noFill/>
        <a:ln>
          <a:noFill/>
        </a:ln>
        <a:effectLst/>
      </c:spPr>
      <c:txPr>
        <a:bodyPr rot="0" spcFirstLastPara="1" vertOverflow="ellipsis" vert="horz" wrap="square" anchor="ctr" anchorCtr="1"/>
        <a:lstStyle/>
        <a:p>
          <a:pPr>
            <a:defRPr sz="1000" b="1" i="0" u="none" strike="noStrike" kern="1200" spc="0" baseline="0">
              <a:solidFill>
                <a:schemeClr val="tx1">
                  <a:lumMod val="65000"/>
                  <a:lumOff val="35000"/>
                </a:schemeClr>
              </a:solidFill>
              <a:latin typeface="+mn-lt"/>
              <a:ea typeface="+mn-ea"/>
              <a:cs typeface="+mn-cs"/>
            </a:defRPr>
          </a:pPr>
          <a:endParaRPr lang="tr-TR"/>
        </a:p>
      </c:txPr>
    </c:title>
    <c:autoTitleDeleted val="0"/>
    <c:plotArea>
      <c:layout/>
      <c:lineChart>
        <c:grouping val="standard"/>
        <c:varyColors val="0"/>
        <c:ser>
          <c:idx val="0"/>
          <c:order val="0"/>
          <c:spPr>
            <a:ln w="28575" cap="rnd">
              <a:solidFill>
                <a:schemeClr val="accent1"/>
              </a:solidFill>
              <a:round/>
            </a:ln>
            <a:effectLst/>
          </c:spPr>
          <c:marker>
            <c:symbol val="none"/>
          </c:marker>
          <c:cat>
            <c:strRef>
              <c:f>Sonuc!$A$93:$A$101</c:f>
              <c:strCache>
                <c:ptCount val="9"/>
                <c:pt idx="0">
                  <c:v>0-29</c:v>
                </c:pt>
                <c:pt idx="1">
                  <c:v>30-39</c:v>
                </c:pt>
                <c:pt idx="2">
                  <c:v>40-49</c:v>
                </c:pt>
                <c:pt idx="3">
                  <c:v>50-59</c:v>
                </c:pt>
                <c:pt idx="4">
                  <c:v>60-69</c:v>
                </c:pt>
                <c:pt idx="5">
                  <c:v>70-74</c:v>
                </c:pt>
                <c:pt idx="6">
                  <c:v>75-79</c:v>
                </c:pt>
                <c:pt idx="7">
                  <c:v>80-89</c:v>
                </c:pt>
                <c:pt idx="8">
                  <c:v>90-100</c:v>
                </c:pt>
              </c:strCache>
            </c:strRef>
          </c:cat>
          <c:val>
            <c:numRef>
              <c:f>Sonuc!$B$93:$B$101</c:f>
              <c:numCache>
                <c:formatCode>@</c:formatCode>
                <c:ptCount val="9"/>
              </c:numCache>
            </c:numRef>
          </c:val>
          <c:smooth val="0"/>
          <c:extLst>
            <c:ext xmlns:c16="http://schemas.microsoft.com/office/drawing/2014/chart" uri="{C3380CC4-5D6E-409C-BE32-E72D297353CC}">
              <c16:uniqueId val="{00000000-51A1-4127-BF7E-4EC2FCD537DC}"/>
            </c:ext>
          </c:extLst>
        </c:ser>
        <c:ser>
          <c:idx val="1"/>
          <c:order val="1"/>
          <c:spPr>
            <a:ln w="28575" cap="rnd">
              <a:solidFill>
                <a:schemeClr val="accent2"/>
              </a:solidFill>
              <a:round/>
            </a:ln>
            <a:effectLst/>
          </c:spPr>
          <c:marker>
            <c:symbol val="none"/>
          </c:marker>
          <c:cat>
            <c:strRef>
              <c:f>Sonuc!$A$93:$A$101</c:f>
              <c:strCache>
                <c:ptCount val="9"/>
                <c:pt idx="0">
                  <c:v>0-29</c:v>
                </c:pt>
                <c:pt idx="1">
                  <c:v>30-39</c:v>
                </c:pt>
                <c:pt idx="2">
                  <c:v>40-49</c:v>
                </c:pt>
                <c:pt idx="3">
                  <c:v>50-59</c:v>
                </c:pt>
                <c:pt idx="4">
                  <c:v>60-69</c:v>
                </c:pt>
                <c:pt idx="5">
                  <c:v>70-74</c:v>
                </c:pt>
                <c:pt idx="6">
                  <c:v>75-79</c:v>
                </c:pt>
                <c:pt idx="7">
                  <c:v>80-89</c:v>
                </c:pt>
                <c:pt idx="8">
                  <c:v>90-100</c:v>
                </c:pt>
              </c:strCache>
            </c:strRef>
          </c:cat>
          <c:val>
            <c:numRef>
              <c:f>Sonuc!$C$93:$C$101</c:f>
              <c:numCache>
                <c:formatCode>0</c:formatCode>
                <c:ptCount val="9"/>
                <c:pt idx="0">
                  <c:v>0</c:v>
                </c:pt>
                <c:pt idx="1">
                  <c:v>0</c:v>
                </c:pt>
                <c:pt idx="2">
                  <c:v>0</c:v>
                </c:pt>
                <c:pt idx="3">
                  <c:v>0</c:v>
                </c:pt>
                <c:pt idx="4">
                  <c:v>0</c:v>
                </c:pt>
                <c:pt idx="5">
                  <c:v>0</c:v>
                </c:pt>
                <c:pt idx="6">
                  <c:v>0</c:v>
                </c:pt>
                <c:pt idx="7">
                  <c:v>0</c:v>
                </c:pt>
                <c:pt idx="8">
                  <c:v>0</c:v>
                </c:pt>
              </c:numCache>
            </c:numRef>
          </c:val>
          <c:smooth val="1"/>
          <c:extLst>
            <c:ext xmlns:c16="http://schemas.microsoft.com/office/drawing/2014/chart" uri="{C3380CC4-5D6E-409C-BE32-E72D297353CC}">
              <c16:uniqueId val="{00000001-51A1-4127-BF7E-4EC2FCD537DC}"/>
            </c:ext>
          </c:extLst>
        </c:ser>
        <c:dLbls>
          <c:showLegendKey val="0"/>
          <c:showVal val="0"/>
          <c:showCatName val="0"/>
          <c:showSerName val="0"/>
          <c:showPercent val="0"/>
          <c:showBubbleSize val="0"/>
        </c:dLbls>
        <c:smooth val="0"/>
        <c:axId val="125540271"/>
        <c:axId val="125518671"/>
      </c:lineChart>
      <c:catAx>
        <c:axId val="12554027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mn-lt"/>
                <a:ea typeface="+mn-ea"/>
                <a:cs typeface="+mn-cs"/>
              </a:defRPr>
            </a:pPr>
            <a:endParaRPr lang="tr-TR"/>
          </a:p>
        </c:txPr>
        <c:crossAx val="125518671"/>
        <c:crosses val="autoZero"/>
        <c:auto val="1"/>
        <c:lblAlgn val="ctr"/>
        <c:lblOffset val="100"/>
        <c:noMultiLvlLbl val="0"/>
      </c:catAx>
      <c:valAx>
        <c:axId val="125518671"/>
        <c:scaling>
          <c:orientation val="minMax"/>
        </c:scaling>
        <c:delete val="0"/>
        <c:axPos val="l"/>
        <c:majorGridlines>
          <c:spPr>
            <a:ln w="9525" cap="flat" cmpd="sng" algn="ctr">
              <a:solidFill>
                <a:schemeClr val="tx1">
                  <a:lumMod val="15000"/>
                  <a:lumOff val="85000"/>
                </a:schemeClr>
              </a:solidFill>
              <a:round/>
            </a:ln>
            <a:effectLst/>
          </c:spPr>
        </c:majorGridlines>
        <c:numFmt formatCode="@"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tr-TR"/>
          </a:p>
        </c:txPr>
        <c:crossAx val="125540271"/>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3175" cap="flat" cmpd="sng" algn="ctr">
      <a:solidFill>
        <a:sysClr val="windowText" lastClr="000000"/>
      </a:solidFill>
      <a:round/>
    </a:ln>
    <a:effectLst/>
  </c:spPr>
  <c:txPr>
    <a:bodyPr/>
    <a:lstStyle/>
    <a:p>
      <a:pPr>
        <a:defRPr/>
      </a:pPr>
      <a:endParaRPr lang="tr-TR"/>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tr-TR"/>
  <c:roundedCorners val="0"/>
  <mc:AlternateContent xmlns:mc="http://schemas.openxmlformats.org/markup-compatibility/2006">
    <mc:Choice xmlns:c14="http://schemas.microsoft.com/office/drawing/2007/8/2/chart" Requires="c14">
      <c14:style val="102"/>
    </mc:Choice>
    <mc:Fallback>
      <c:style val="2"/>
    </mc:Fallback>
  </mc:AlternateContent>
  <c:chart>
    <c:title>
      <c:layout>
        <c:manualLayout>
          <c:xMode val="edge"/>
          <c:yMode val="edge"/>
          <c:x val="0.38464792391255181"/>
          <c:y val="1.2822596848468204E-2"/>
        </c:manualLayout>
      </c:layout>
      <c:overlay val="0"/>
      <c:spPr>
        <a:noFill/>
        <a:ln>
          <a:noFill/>
        </a:ln>
        <a:effectLst/>
      </c:spPr>
      <c:txPr>
        <a:bodyPr rot="0" spcFirstLastPara="1" vertOverflow="ellipsis" vert="horz" wrap="square" anchor="ctr" anchorCtr="1"/>
        <a:lstStyle/>
        <a:p>
          <a:pPr>
            <a:defRPr sz="700" b="1" i="0" u="none" strike="noStrike" kern="1200" cap="none" spc="0" normalizeH="0" baseline="0">
              <a:solidFill>
                <a:schemeClr val="dk1">
                  <a:lumMod val="50000"/>
                  <a:lumOff val="50000"/>
                </a:schemeClr>
              </a:solidFill>
              <a:latin typeface="+mn-lt"/>
              <a:ea typeface="+mj-ea"/>
              <a:cs typeface="+mj-cs"/>
            </a:defRPr>
          </a:pPr>
          <a:endParaRPr lang="tr-TR"/>
        </a:p>
      </c:txPr>
    </c:title>
    <c:autoTitleDeleted val="0"/>
    <c:plotArea>
      <c:layout>
        <c:manualLayout>
          <c:layoutTarget val="inner"/>
          <c:xMode val="edge"/>
          <c:yMode val="edge"/>
          <c:x val="0.11097957692852461"/>
          <c:y val="7.7585362874858302E-2"/>
          <c:w val="0.84016887869056445"/>
          <c:h val="0.77372895640737605"/>
        </c:manualLayout>
      </c:layout>
      <c:barChart>
        <c:barDir val="bar"/>
        <c:grouping val="clustered"/>
        <c:varyColors val="0"/>
        <c:ser>
          <c:idx val="1"/>
          <c:order val="1"/>
          <c:tx>
            <c:strRef>
              <c:f>Vize!$C$131</c:f>
              <c:strCache>
                <c:ptCount val="1"/>
                <c:pt idx="0">
                  <c:v>Top. Soru Sayısı</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700" b="0" i="0" u="none" strike="noStrike" kern="1200" baseline="0">
                    <a:solidFill>
                      <a:schemeClr val="dk1">
                        <a:lumMod val="75000"/>
                        <a:lumOff val="25000"/>
                      </a:schemeClr>
                    </a:solidFill>
                    <a:latin typeface="+mn-lt"/>
                    <a:ea typeface="+mn-ea"/>
                    <a:cs typeface="+mn-cs"/>
                  </a:defRPr>
                </a:pPr>
                <a:endParaRPr lang="tr-T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Vize!$A$132:$A$141</c:f>
              <c:strCache>
                <c:ptCount val="10"/>
                <c:pt idx="0">
                  <c:v> </c:v>
                </c:pt>
                <c:pt idx="1">
                  <c:v> </c:v>
                </c:pt>
                <c:pt idx="2">
                  <c:v> </c:v>
                </c:pt>
                <c:pt idx="3">
                  <c:v> </c:v>
                </c:pt>
                <c:pt idx="4">
                  <c:v> </c:v>
                </c:pt>
                <c:pt idx="5">
                  <c:v> </c:v>
                </c:pt>
                <c:pt idx="6">
                  <c:v> </c:v>
                </c:pt>
                <c:pt idx="7">
                  <c:v> </c:v>
                </c:pt>
                <c:pt idx="8">
                  <c:v> </c:v>
                </c:pt>
                <c:pt idx="9">
                  <c:v> </c:v>
                </c:pt>
              </c:strCache>
            </c:strRef>
          </c:cat>
          <c:val>
            <c:numRef>
              <c:f>Vize!$C$132:$C$141</c:f>
              <c:numCache>
                <c:formatCode>0</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1332-43E6-A0DB-B666614E5078}"/>
            </c:ext>
          </c:extLst>
        </c:ser>
        <c:dLbls>
          <c:dLblPos val="outEnd"/>
          <c:showLegendKey val="0"/>
          <c:showVal val="1"/>
          <c:showCatName val="0"/>
          <c:showSerName val="0"/>
          <c:showPercent val="0"/>
          <c:showBubbleSize val="0"/>
        </c:dLbls>
        <c:gapWidth val="247"/>
        <c:axId val="1725282351"/>
        <c:axId val="1725286191"/>
        <c:extLst>
          <c:ext xmlns:c15="http://schemas.microsoft.com/office/drawing/2012/chart" uri="{02D57815-91ED-43cb-92C2-25804820EDAC}">
            <c15:filteredBarSeries>
              <c15:ser>
                <c:idx val="0"/>
                <c:order val="0"/>
                <c:tx>
                  <c:strRef>
                    <c:extLst>
                      <c:ext uri="{02D57815-91ED-43cb-92C2-25804820EDAC}">
                        <c15:formulaRef>
                          <c15:sqref>Vize!$B$131</c15:sqref>
                        </c15:formulaRef>
                      </c:ext>
                    </c:extLst>
                    <c:strCache>
                      <c:ptCount val="1"/>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75000"/>
                              <a:lumOff val="25000"/>
                            </a:schemeClr>
                          </a:solidFill>
                          <a:latin typeface="+mn-lt"/>
                          <a:ea typeface="+mn-ea"/>
                          <a:cs typeface="+mn-cs"/>
                        </a:defRPr>
                      </a:pPr>
                      <a:endParaRPr lang="tr-TR"/>
                    </a:p>
                  </c:txPr>
                  <c:dLblPos val="outEnd"/>
                  <c:showLegendKey val="0"/>
                  <c:showVal val="1"/>
                  <c:showCatName val="0"/>
                  <c:showSerName val="0"/>
                  <c:showPercent val="0"/>
                  <c:showBubbleSize val="0"/>
                  <c:showLeaderLines val="0"/>
                  <c:extLst>
                    <c:ext uri="{CE6537A1-D6FC-4f65-9D91-7224C49458BB}">
                      <c15:showLeaderLines val="1"/>
                      <c15:leaderLines>
                        <c:spPr>
                          <a:ln w="9525" cap="flat" cmpd="sng" algn="ctr">
                            <a:solidFill>
                              <a:schemeClr val="dk1">
                                <a:lumMod val="35000"/>
                                <a:lumOff val="65000"/>
                              </a:schemeClr>
                            </a:solidFill>
                            <a:round/>
                          </a:ln>
                          <a:effectLst/>
                        </c:spPr>
                      </c15:leaderLines>
                    </c:ext>
                  </c:extLst>
                </c:dLbls>
                <c:cat>
                  <c:strRef>
                    <c:extLst>
                      <c:ext uri="{02D57815-91ED-43cb-92C2-25804820EDAC}">
                        <c15:formulaRef>
                          <c15:sqref>Vize!$A$132:$A$141</c15:sqref>
                        </c15:formulaRef>
                      </c:ext>
                    </c:extLst>
                    <c:strCache>
                      <c:ptCount val="10"/>
                      <c:pt idx="0">
                        <c:v> </c:v>
                      </c:pt>
                      <c:pt idx="1">
                        <c:v> </c:v>
                      </c:pt>
                      <c:pt idx="2">
                        <c:v> </c:v>
                      </c:pt>
                      <c:pt idx="3">
                        <c:v> </c:v>
                      </c:pt>
                      <c:pt idx="4">
                        <c:v> </c:v>
                      </c:pt>
                      <c:pt idx="5">
                        <c:v> </c:v>
                      </c:pt>
                      <c:pt idx="6">
                        <c:v> </c:v>
                      </c:pt>
                      <c:pt idx="7">
                        <c:v> </c:v>
                      </c:pt>
                      <c:pt idx="8">
                        <c:v> </c:v>
                      </c:pt>
                      <c:pt idx="9">
                        <c:v> </c:v>
                      </c:pt>
                    </c:strCache>
                  </c:strRef>
                </c:cat>
                <c:val>
                  <c:numRef>
                    <c:extLst>
                      <c:ext uri="{02D57815-91ED-43cb-92C2-25804820EDAC}">
                        <c15:formulaRef>
                          <c15:sqref>Vize!$B$132:$B$141</c15:sqref>
                        </c15:formulaRef>
                      </c:ext>
                    </c:extLst>
                    <c:numCache>
                      <c:formatCode>General</c:formatCode>
                      <c:ptCount val="10"/>
                    </c:numCache>
                  </c:numRef>
                </c:val>
                <c:extLst>
                  <c:ext xmlns:c16="http://schemas.microsoft.com/office/drawing/2014/chart" uri="{C3380CC4-5D6E-409C-BE32-E72D297353CC}">
                    <c16:uniqueId val="{00000000-1332-43E6-A0DB-B666614E5078}"/>
                  </c:ext>
                </c:extLst>
              </c15:ser>
            </c15:filteredBarSeries>
          </c:ext>
        </c:extLst>
      </c:barChart>
      <c:catAx>
        <c:axId val="1725282351"/>
        <c:scaling>
          <c:orientation val="minMax"/>
        </c:scaling>
        <c:delete val="0"/>
        <c:axPos val="l"/>
        <c:majorGridlines>
          <c:spPr>
            <a:ln w="9525" cap="flat" cmpd="sng" algn="ctr">
              <a:solidFill>
                <a:schemeClr val="dk1">
                  <a:lumMod val="15000"/>
                  <a:lumOff val="85000"/>
                </a:schemeClr>
              </a:solidFill>
              <a:round/>
            </a:ln>
            <a:effectLst/>
          </c:spPr>
        </c:majorGridlines>
        <c:numFmt formatCode="General" sourceLinked="1"/>
        <c:majorTickMark val="out"/>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700" b="1" i="0" u="none" strike="noStrike" kern="1200" cap="none" spc="0" normalizeH="0" baseline="0">
                <a:solidFill>
                  <a:schemeClr val="dk1">
                    <a:lumMod val="65000"/>
                    <a:lumOff val="35000"/>
                  </a:schemeClr>
                </a:solidFill>
                <a:latin typeface="+mn-lt"/>
                <a:ea typeface="+mn-ea"/>
                <a:cs typeface="+mn-cs"/>
              </a:defRPr>
            </a:pPr>
            <a:endParaRPr lang="tr-TR"/>
          </a:p>
        </c:txPr>
        <c:crossAx val="1725286191"/>
        <c:crosses val="autoZero"/>
        <c:auto val="1"/>
        <c:lblAlgn val="ctr"/>
        <c:lblOffset val="100"/>
        <c:noMultiLvlLbl val="0"/>
      </c:catAx>
      <c:valAx>
        <c:axId val="1725286191"/>
        <c:scaling>
          <c:orientation val="minMax"/>
        </c:scaling>
        <c:delete val="0"/>
        <c:axPos val="b"/>
        <c:majorGridlines>
          <c:spPr>
            <a:ln w="9525" cap="flat" cmpd="sng" algn="ctr">
              <a:solidFill>
                <a:schemeClr val="dk1">
                  <a:lumMod val="15000"/>
                  <a:lumOff val="85000"/>
                </a:schemeClr>
              </a:solidFill>
              <a:round/>
            </a:ln>
            <a:effectLst/>
          </c:spPr>
        </c:majorGridlines>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700" b="1" i="0" u="none" strike="noStrike" kern="1200" baseline="0">
                <a:solidFill>
                  <a:schemeClr val="dk1">
                    <a:lumMod val="65000"/>
                    <a:lumOff val="35000"/>
                  </a:schemeClr>
                </a:solidFill>
                <a:latin typeface="+mn-lt"/>
                <a:ea typeface="+mn-ea"/>
                <a:cs typeface="+mn-cs"/>
              </a:defRPr>
            </a:pPr>
            <a:endParaRPr lang="tr-TR"/>
          </a:p>
        </c:txPr>
        <c:crossAx val="1725282351"/>
        <c:crosses val="autoZero"/>
        <c:crossBetween val="between"/>
      </c:valAx>
      <c:spPr>
        <a:pattFill prst="ltDnDiag">
          <a:fgClr>
            <a:schemeClr val="dk1">
              <a:lumMod val="15000"/>
              <a:lumOff val="85000"/>
            </a:schemeClr>
          </a:fgClr>
          <a:bgClr>
            <a:schemeClr val="lt1"/>
          </a:bgClr>
        </a:pattFill>
        <a:ln>
          <a:noFill/>
        </a:ln>
        <a:effectLst/>
      </c:spPr>
    </c:plotArea>
    <c:plotVisOnly val="1"/>
    <c:dispBlanksAs val="gap"/>
    <c:showDLblsOverMax val="0"/>
  </c:chart>
  <c:spPr>
    <a:solidFill>
      <a:schemeClr val="lt1"/>
    </a:solidFill>
    <a:ln w="3175" cap="flat" cmpd="sng" algn="ctr">
      <a:solidFill>
        <a:sysClr val="windowText" lastClr="000000"/>
      </a:solidFill>
      <a:round/>
    </a:ln>
    <a:effectLst/>
  </c:spPr>
  <c:txPr>
    <a:bodyPr/>
    <a:lstStyle/>
    <a:p>
      <a:pPr>
        <a:defRPr/>
      </a:pPr>
      <a:endParaRPr lang="tr-TR"/>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tr-TR"/>
  <c:roundedCorners val="0"/>
  <mc:AlternateContent xmlns:mc="http://schemas.openxmlformats.org/markup-compatibility/2006">
    <mc:Choice xmlns:c14="http://schemas.microsoft.com/office/drawing/2007/8/2/chart" Requires="c14">
      <c14:style val="106"/>
    </mc:Choice>
    <mc:Fallback>
      <c:style val="6"/>
    </mc:Fallback>
  </mc:AlternateContent>
  <c:chart>
    <c:title>
      <c:layout>
        <c:manualLayout>
          <c:xMode val="edge"/>
          <c:yMode val="edge"/>
          <c:x val="0.21458464991652124"/>
          <c:y val="0"/>
        </c:manualLayout>
      </c:layout>
      <c:overlay val="0"/>
      <c:spPr>
        <a:noFill/>
        <a:ln>
          <a:noFill/>
        </a:ln>
        <a:effectLst/>
      </c:spPr>
      <c:txPr>
        <a:bodyPr rot="0" spcFirstLastPara="1" vertOverflow="ellipsis" vert="horz" wrap="square" anchor="ctr" anchorCtr="1"/>
        <a:lstStyle/>
        <a:p>
          <a:pPr>
            <a:defRPr sz="700" b="1" i="0" u="none" strike="noStrike" kern="1200" cap="all" spc="120" normalizeH="0" baseline="0">
              <a:solidFill>
                <a:schemeClr val="tx1">
                  <a:lumMod val="65000"/>
                  <a:lumOff val="35000"/>
                </a:schemeClr>
              </a:solidFill>
              <a:latin typeface="+mn-lt"/>
              <a:ea typeface="+mn-ea"/>
              <a:cs typeface="+mn-cs"/>
            </a:defRPr>
          </a:pPr>
          <a:endParaRPr lang="tr-TR"/>
        </a:p>
      </c:txPr>
    </c:title>
    <c:autoTitleDeleted val="0"/>
    <c:plotArea>
      <c:layout/>
      <c:barChart>
        <c:barDir val="col"/>
        <c:grouping val="clustered"/>
        <c:varyColors val="0"/>
        <c:ser>
          <c:idx val="1"/>
          <c:order val="1"/>
          <c:tx>
            <c:strRef>
              <c:f>Vize!$D$131</c:f>
              <c:strCache>
                <c:ptCount val="1"/>
                <c:pt idx="0">
                  <c:v>Ort. Başarı (%)</c:v>
                </c:pt>
              </c:strCache>
            </c:strRef>
          </c:tx>
          <c:spPr>
            <a:solidFill>
              <a:schemeClr val="accent4">
                <a:shade val="76000"/>
              </a:schemeClr>
            </a:solidFill>
            <a:ln>
              <a:noFill/>
            </a:ln>
            <a:effectLst/>
          </c:spPr>
          <c:invertIfNegative val="0"/>
          <c:dLbls>
            <c:spPr>
              <a:noFill/>
              <a:ln>
                <a:noFill/>
              </a:ln>
              <a:effectLst/>
            </c:spPr>
            <c:txPr>
              <a:bodyPr rot="-5400000" spcFirstLastPara="1" vertOverflow="clip" horzOverflow="clip" vert="horz" wrap="square" lIns="38100" tIns="19050" rIns="38100" bIns="19050" anchor="ctr" anchorCtr="1">
                <a:spAutoFit/>
              </a:bodyPr>
              <a:lstStyle/>
              <a:p>
                <a:pPr>
                  <a:defRPr sz="600" b="0" i="0" u="none" strike="noStrike" kern="1200" baseline="0">
                    <a:solidFill>
                      <a:schemeClr val="tx1">
                        <a:lumMod val="50000"/>
                        <a:lumOff val="50000"/>
                      </a:schemeClr>
                    </a:solidFill>
                    <a:latin typeface="+mn-lt"/>
                    <a:ea typeface="+mn-ea"/>
                    <a:cs typeface="+mn-cs"/>
                  </a:defRPr>
                </a:pPr>
                <a:endParaRPr lang="tr-T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Vize!$A$132:$A$141</c:f>
              <c:strCache>
                <c:ptCount val="10"/>
                <c:pt idx="0">
                  <c:v> </c:v>
                </c:pt>
                <c:pt idx="1">
                  <c:v> </c:v>
                </c:pt>
                <c:pt idx="2">
                  <c:v> </c:v>
                </c:pt>
                <c:pt idx="3">
                  <c:v> </c:v>
                </c:pt>
                <c:pt idx="4">
                  <c:v> </c:v>
                </c:pt>
                <c:pt idx="5">
                  <c:v> </c:v>
                </c:pt>
                <c:pt idx="6">
                  <c:v> </c:v>
                </c:pt>
                <c:pt idx="7">
                  <c:v> </c:v>
                </c:pt>
                <c:pt idx="8">
                  <c:v> </c:v>
                </c:pt>
                <c:pt idx="9">
                  <c:v> </c:v>
                </c:pt>
              </c:strCache>
            </c:strRef>
          </c:cat>
          <c:val>
            <c:numRef>
              <c:f>Vize!$D$132:$D$141</c:f>
              <c:numCache>
                <c:formatCode>0.00</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BAEA-4E39-BBBD-E0B97DF700A2}"/>
            </c:ext>
          </c:extLst>
        </c:ser>
        <c:dLbls>
          <c:dLblPos val="outEnd"/>
          <c:showLegendKey val="0"/>
          <c:showVal val="1"/>
          <c:showCatName val="0"/>
          <c:showSerName val="0"/>
          <c:showPercent val="0"/>
          <c:showBubbleSize val="0"/>
        </c:dLbls>
        <c:gapWidth val="444"/>
        <c:overlap val="-90"/>
        <c:axId val="1838051535"/>
        <c:axId val="1838056335"/>
        <c:extLst>
          <c:ext xmlns:c15="http://schemas.microsoft.com/office/drawing/2012/chart" uri="{02D57815-91ED-43cb-92C2-25804820EDAC}">
            <c15:filteredBarSeries>
              <c15:ser>
                <c:idx val="0"/>
                <c:order val="0"/>
                <c:tx>
                  <c:strRef>
                    <c:extLst>
                      <c:ext uri="{02D57815-91ED-43cb-92C2-25804820EDAC}">
                        <c15:formulaRef>
                          <c15:sqref>Vize!$B$131</c15:sqref>
                        </c15:formulaRef>
                      </c:ext>
                    </c:extLst>
                    <c:strCache>
                      <c:ptCount val="1"/>
                    </c:strCache>
                  </c:strRef>
                </c:tx>
                <c:spPr>
                  <a:solidFill>
                    <a:schemeClr val="accent4">
                      <a:tint val="77000"/>
                    </a:schemeClr>
                  </a:solidFill>
                  <a:ln>
                    <a:noFill/>
                  </a:ln>
                  <a:effectLst/>
                </c:spPr>
                <c:invertIfNegative val="0"/>
                <c:dLbls>
                  <c:spPr>
                    <a:noFill/>
                    <a:ln>
                      <a:noFill/>
                    </a:ln>
                    <a:effectLst/>
                  </c:spPr>
                  <c:txPr>
                    <a:bodyPr rot="-5400000" spcFirstLastPara="1" vertOverflow="clip" horzOverflow="clip" vert="horz" wrap="square" lIns="38100" tIns="19050" rIns="38100" bIns="19050" anchor="ctr" anchorCtr="1">
                      <a:spAutoFit/>
                    </a:bodyPr>
                    <a:lstStyle/>
                    <a:p>
                      <a:pPr>
                        <a:defRPr sz="800" b="0" i="0" u="none" strike="noStrike" kern="1200" baseline="0">
                          <a:solidFill>
                            <a:schemeClr val="tx1">
                              <a:lumMod val="50000"/>
                              <a:lumOff val="50000"/>
                            </a:schemeClr>
                          </a:solidFill>
                          <a:latin typeface="+mn-lt"/>
                          <a:ea typeface="+mn-ea"/>
                          <a:cs typeface="+mn-cs"/>
                        </a:defRPr>
                      </a:pPr>
                      <a:endParaRPr lang="tr-TR"/>
                    </a:p>
                  </c:txPr>
                  <c:dLblPos val="outEnd"/>
                  <c:showLegendKey val="0"/>
                  <c:showVal val="1"/>
                  <c:showCatName val="0"/>
                  <c:showSerName val="0"/>
                  <c:showPercent val="0"/>
                  <c:showBubbleSize val="0"/>
                  <c:showLeaderLines val="0"/>
                  <c:extLst>
                    <c:ext uri="{CE6537A1-D6FC-4f65-9D91-7224C49458BB}">
                      <c15:showLeaderLines val="1"/>
                      <c15:leaderLines>
                        <c:spPr>
                          <a:ln w="9525">
                            <a:solidFill>
                              <a:schemeClr val="tx1">
                                <a:lumMod val="35000"/>
                                <a:lumOff val="65000"/>
                              </a:schemeClr>
                            </a:solidFill>
                          </a:ln>
                          <a:effectLst/>
                        </c:spPr>
                      </c15:leaderLines>
                    </c:ext>
                  </c:extLst>
                </c:dLbls>
                <c:cat>
                  <c:strRef>
                    <c:extLst>
                      <c:ext uri="{02D57815-91ED-43cb-92C2-25804820EDAC}">
                        <c15:formulaRef>
                          <c15:sqref>Vize!$A$132:$A$141</c15:sqref>
                        </c15:formulaRef>
                      </c:ext>
                    </c:extLst>
                    <c:strCache>
                      <c:ptCount val="10"/>
                      <c:pt idx="0">
                        <c:v> </c:v>
                      </c:pt>
                      <c:pt idx="1">
                        <c:v> </c:v>
                      </c:pt>
                      <c:pt idx="2">
                        <c:v> </c:v>
                      </c:pt>
                      <c:pt idx="3">
                        <c:v> </c:v>
                      </c:pt>
                      <c:pt idx="4">
                        <c:v> </c:v>
                      </c:pt>
                      <c:pt idx="5">
                        <c:v> </c:v>
                      </c:pt>
                      <c:pt idx="6">
                        <c:v> </c:v>
                      </c:pt>
                      <c:pt idx="7">
                        <c:v> </c:v>
                      </c:pt>
                      <c:pt idx="8">
                        <c:v> </c:v>
                      </c:pt>
                      <c:pt idx="9">
                        <c:v> </c:v>
                      </c:pt>
                    </c:strCache>
                  </c:strRef>
                </c:cat>
                <c:val>
                  <c:numRef>
                    <c:extLst>
                      <c:ext uri="{02D57815-91ED-43cb-92C2-25804820EDAC}">
                        <c15:formulaRef>
                          <c15:sqref>Vize!$B$132:$B$141</c15:sqref>
                        </c15:formulaRef>
                      </c:ext>
                    </c:extLst>
                    <c:numCache>
                      <c:formatCode>General</c:formatCode>
                      <c:ptCount val="10"/>
                    </c:numCache>
                  </c:numRef>
                </c:val>
                <c:extLst>
                  <c:ext xmlns:c16="http://schemas.microsoft.com/office/drawing/2014/chart" uri="{C3380CC4-5D6E-409C-BE32-E72D297353CC}">
                    <c16:uniqueId val="{00000000-BAEA-4E39-BBBD-E0B97DF700A2}"/>
                  </c:ext>
                </c:extLst>
              </c15:ser>
            </c15:filteredBarSeries>
          </c:ext>
        </c:extLst>
      </c:barChart>
      <c:catAx>
        <c:axId val="1838051535"/>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cap="all" spc="120" normalizeH="0" baseline="0">
                <a:solidFill>
                  <a:schemeClr val="tx1">
                    <a:lumMod val="65000"/>
                    <a:lumOff val="35000"/>
                  </a:schemeClr>
                </a:solidFill>
                <a:latin typeface="+mn-lt"/>
                <a:ea typeface="+mn-ea"/>
                <a:cs typeface="+mn-cs"/>
              </a:defRPr>
            </a:pPr>
            <a:endParaRPr lang="tr-TR"/>
          </a:p>
        </c:txPr>
        <c:crossAx val="1838056335"/>
        <c:crosses val="autoZero"/>
        <c:auto val="1"/>
        <c:lblAlgn val="ctr"/>
        <c:lblOffset val="100"/>
        <c:noMultiLvlLbl val="0"/>
      </c:catAx>
      <c:valAx>
        <c:axId val="1838056335"/>
        <c:scaling>
          <c:orientation val="minMax"/>
        </c:scaling>
        <c:delete val="1"/>
        <c:axPos val="l"/>
        <c:numFmt formatCode="0.00" sourceLinked="1"/>
        <c:majorTickMark val="none"/>
        <c:minorTickMark val="none"/>
        <c:tickLblPos val="nextTo"/>
        <c:crossAx val="1838051535"/>
        <c:crosses val="autoZero"/>
        <c:crossBetween val="between"/>
      </c:valAx>
      <c:spPr>
        <a:noFill/>
        <a:ln>
          <a:noFill/>
        </a:ln>
        <a:effectLst/>
      </c:spPr>
    </c:plotArea>
    <c:plotVisOnly val="1"/>
    <c:dispBlanksAs val="gap"/>
    <c:showDLblsOverMax val="0"/>
  </c:chart>
  <c:spPr>
    <a:solidFill>
      <a:schemeClr val="lt1"/>
    </a:solidFill>
    <a:ln w="3175" cap="flat" cmpd="sng" algn="ctr">
      <a:solidFill>
        <a:sysClr val="windowText" lastClr="000000"/>
      </a:solidFill>
      <a:round/>
    </a:ln>
    <a:effectLst/>
  </c:spPr>
  <c:txPr>
    <a:bodyPr/>
    <a:lstStyle/>
    <a:p>
      <a:pPr>
        <a:defRPr/>
      </a:pPr>
      <a:endParaRPr lang="tr-TR"/>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tr-T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700" b="1" i="0" u="none" strike="noStrike" kern="1200" spc="0" baseline="0">
                <a:solidFill>
                  <a:schemeClr val="tx1">
                    <a:lumMod val="65000"/>
                    <a:lumOff val="35000"/>
                  </a:schemeClr>
                </a:solidFill>
                <a:latin typeface="+mn-lt"/>
                <a:ea typeface="+mn-ea"/>
                <a:cs typeface="+mn-cs"/>
              </a:defRPr>
            </a:pPr>
            <a:r>
              <a:rPr lang="tr-TR" sz="700" b="1"/>
              <a:t>Vize</a:t>
            </a:r>
            <a:r>
              <a:rPr lang="tr-TR" sz="700" b="1" baseline="0"/>
              <a:t> Sınavı Normal Dağılım Grafiği</a:t>
            </a:r>
            <a:endParaRPr lang="tr-TR" sz="700" b="1"/>
          </a:p>
        </c:rich>
      </c:tx>
      <c:layout>
        <c:manualLayout>
          <c:xMode val="edge"/>
          <c:yMode val="edge"/>
          <c:x val="0.30467725194043976"/>
          <c:y val="1.6175232534888194E-2"/>
        </c:manualLayout>
      </c:layout>
      <c:overlay val="0"/>
      <c:spPr>
        <a:noFill/>
        <a:ln>
          <a:noFill/>
        </a:ln>
        <a:effectLst/>
      </c:spPr>
      <c:txPr>
        <a:bodyPr rot="0" spcFirstLastPara="1" vertOverflow="ellipsis" vert="horz" wrap="square" anchor="ctr" anchorCtr="1"/>
        <a:lstStyle/>
        <a:p>
          <a:pPr>
            <a:defRPr sz="700" b="1" i="0" u="none" strike="noStrike" kern="1200" spc="0" baseline="0">
              <a:solidFill>
                <a:schemeClr val="tx1">
                  <a:lumMod val="65000"/>
                  <a:lumOff val="35000"/>
                </a:schemeClr>
              </a:solidFill>
              <a:latin typeface="+mn-lt"/>
              <a:ea typeface="+mn-ea"/>
              <a:cs typeface="+mn-cs"/>
            </a:defRPr>
          </a:pPr>
          <a:endParaRPr lang="tr-TR"/>
        </a:p>
      </c:txPr>
    </c:title>
    <c:autoTitleDeleted val="0"/>
    <c:plotArea>
      <c:layout/>
      <c:lineChart>
        <c:grouping val="standard"/>
        <c:varyColors val="0"/>
        <c:ser>
          <c:idx val="0"/>
          <c:order val="0"/>
          <c:tx>
            <c:strRef>
              <c:f>Vize!$B$119</c:f>
              <c:strCache>
                <c:ptCount val="1"/>
              </c:strCache>
            </c:strRef>
          </c:tx>
          <c:spPr>
            <a:ln w="28575" cap="rnd">
              <a:solidFill>
                <a:schemeClr val="accent1"/>
              </a:solidFill>
              <a:round/>
            </a:ln>
            <a:effectLst/>
          </c:spPr>
          <c:marker>
            <c:symbol val="none"/>
          </c:marker>
          <c:cat>
            <c:strRef>
              <c:f>Vize!$A$120:$A$128</c:f>
              <c:strCache>
                <c:ptCount val="9"/>
                <c:pt idx="0">
                  <c:v>0-29</c:v>
                </c:pt>
                <c:pt idx="1">
                  <c:v>30-39</c:v>
                </c:pt>
                <c:pt idx="2">
                  <c:v>40-49</c:v>
                </c:pt>
                <c:pt idx="3">
                  <c:v>50-59</c:v>
                </c:pt>
                <c:pt idx="4">
                  <c:v>60-69</c:v>
                </c:pt>
                <c:pt idx="5">
                  <c:v>70-74</c:v>
                </c:pt>
                <c:pt idx="6">
                  <c:v>75-79</c:v>
                </c:pt>
                <c:pt idx="7">
                  <c:v>80-89</c:v>
                </c:pt>
                <c:pt idx="8">
                  <c:v>90-100</c:v>
                </c:pt>
              </c:strCache>
            </c:strRef>
          </c:cat>
          <c:val>
            <c:numRef>
              <c:f>Vize!$B$120:$B$128</c:f>
              <c:numCache>
                <c:formatCode>@</c:formatCode>
                <c:ptCount val="9"/>
              </c:numCache>
            </c:numRef>
          </c:val>
          <c:smooth val="0"/>
          <c:extLst>
            <c:ext xmlns:c16="http://schemas.microsoft.com/office/drawing/2014/chart" uri="{C3380CC4-5D6E-409C-BE32-E72D297353CC}">
              <c16:uniqueId val="{00000000-41F0-43D2-9A57-CDAFE4F53FD1}"/>
            </c:ext>
          </c:extLst>
        </c:ser>
        <c:ser>
          <c:idx val="1"/>
          <c:order val="1"/>
          <c:tx>
            <c:strRef>
              <c:f>Vize!$C$119</c:f>
              <c:strCache>
                <c:ptCount val="1"/>
                <c:pt idx="0">
                  <c:v>Kişi</c:v>
                </c:pt>
              </c:strCache>
            </c:strRef>
          </c:tx>
          <c:spPr>
            <a:ln w="28575" cap="rnd">
              <a:solidFill>
                <a:schemeClr val="accent2"/>
              </a:solidFill>
              <a:round/>
            </a:ln>
            <a:effectLst/>
          </c:spPr>
          <c:marker>
            <c:symbol val="none"/>
          </c:marker>
          <c:cat>
            <c:strRef>
              <c:f>Vize!$A$120:$A$128</c:f>
              <c:strCache>
                <c:ptCount val="9"/>
                <c:pt idx="0">
                  <c:v>0-29</c:v>
                </c:pt>
                <c:pt idx="1">
                  <c:v>30-39</c:v>
                </c:pt>
                <c:pt idx="2">
                  <c:v>40-49</c:v>
                </c:pt>
                <c:pt idx="3">
                  <c:v>50-59</c:v>
                </c:pt>
                <c:pt idx="4">
                  <c:v>60-69</c:v>
                </c:pt>
                <c:pt idx="5">
                  <c:v>70-74</c:v>
                </c:pt>
                <c:pt idx="6">
                  <c:v>75-79</c:v>
                </c:pt>
                <c:pt idx="7">
                  <c:v>80-89</c:v>
                </c:pt>
                <c:pt idx="8">
                  <c:v>90-100</c:v>
                </c:pt>
              </c:strCache>
            </c:strRef>
          </c:cat>
          <c:val>
            <c:numRef>
              <c:f>Vize!$C$120:$C$128</c:f>
              <c:numCache>
                <c:formatCode>0</c:formatCode>
                <c:ptCount val="9"/>
                <c:pt idx="0">
                  <c:v>0</c:v>
                </c:pt>
                <c:pt idx="1">
                  <c:v>0</c:v>
                </c:pt>
                <c:pt idx="2">
                  <c:v>0</c:v>
                </c:pt>
                <c:pt idx="3">
                  <c:v>0</c:v>
                </c:pt>
                <c:pt idx="4">
                  <c:v>0</c:v>
                </c:pt>
                <c:pt idx="5">
                  <c:v>0</c:v>
                </c:pt>
                <c:pt idx="6">
                  <c:v>0</c:v>
                </c:pt>
                <c:pt idx="7">
                  <c:v>0</c:v>
                </c:pt>
                <c:pt idx="8">
                  <c:v>0</c:v>
                </c:pt>
              </c:numCache>
            </c:numRef>
          </c:val>
          <c:smooth val="1"/>
          <c:extLst>
            <c:ext xmlns:c16="http://schemas.microsoft.com/office/drawing/2014/chart" uri="{C3380CC4-5D6E-409C-BE32-E72D297353CC}">
              <c16:uniqueId val="{00000001-41F0-43D2-9A57-CDAFE4F53FD1}"/>
            </c:ext>
          </c:extLst>
        </c:ser>
        <c:dLbls>
          <c:showLegendKey val="0"/>
          <c:showVal val="0"/>
          <c:showCatName val="0"/>
          <c:showSerName val="0"/>
          <c:showPercent val="0"/>
          <c:showBubbleSize val="0"/>
        </c:dLbls>
        <c:smooth val="0"/>
        <c:axId val="125540271"/>
        <c:axId val="125518671"/>
      </c:lineChart>
      <c:catAx>
        <c:axId val="12554027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mn-lt"/>
                <a:ea typeface="+mn-ea"/>
                <a:cs typeface="+mn-cs"/>
              </a:defRPr>
            </a:pPr>
            <a:endParaRPr lang="tr-TR"/>
          </a:p>
        </c:txPr>
        <c:crossAx val="125518671"/>
        <c:crosses val="autoZero"/>
        <c:auto val="1"/>
        <c:lblAlgn val="ctr"/>
        <c:lblOffset val="100"/>
        <c:noMultiLvlLbl val="0"/>
      </c:catAx>
      <c:valAx>
        <c:axId val="125518671"/>
        <c:scaling>
          <c:orientation val="minMax"/>
        </c:scaling>
        <c:delete val="0"/>
        <c:axPos val="l"/>
        <c:majorGridlines>
          <c:spPr>
            <a:ln w="9525" cap="flat" cmpd="sng" algn="ctr">
              <a:solidFill>
                <a:schemeClr val="tx1">
                  <a:lumMod val="15000"/>
                  <a:lumOff val="85000"/>
                </a:schemeClr>
              </a:solidFill>
              <a:round/>
            </a:ln>
            <a:effectLst/>
          </c:spPr>
        </c:majorGridlines>
        <c:numFmt formatCode="@"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tr-TR"/>
          </a:p>
        </c:txPr>
        <c:crossAx val="125540271"/>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3175" cap="flat" cmpd="sng" algn="ctr">
      <a:solidFill>
        <a:sysClr val="windowText" lastClr="000000"/>
      </a:solidFill>
      <a:round/>
    </a:ln>
    <a:effectLst/>
  </c:spPr>
  <c:txPr>
    <a:bodyPr/>
    <a:lstStyle/>
    <a:p>
      <a:pPr>
        <a:defRPr/>
      </a:pPr>
      <a:endParaRPr lang="tr-TR"/>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tr-T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2"/>
                </a:solidFill>
                <a:latin typeface="+mn-lt"/>
                <a:ea typeface="+mn-ea"/>
                <a:cs typeface="+mn-cs"/>
              </a:defRPr>
            </a:pPr>
            <a:r>
              <a:rPr lang="tr-TR"/>
              <a:t>VİZE-2 SINAV SORU ANALİZİ</a:t>
            </a:r>
          </a:p>
        </c:rich>
      </c:tx>
      <c:layout>
        <c:manualLayout>
          <c:xMode val="edge"/>
          <c:yMode val="edge"/>
          <c:x val="0.40580055709473012"/>
          <c:y val="3.8793200242527678E-2"/>
        </c:manualLayout>
      </c:layout>
      <c:overlay val="0"/>
      <c:spPr>
        <a:noFill/>
        <a:ln>
          <a:noFill/>
        </a:ln>
        <a:effectLst/>
      </c:spPr>
      <c:txPr>
        <a:bodyPr rot="0" spcFirstLastPara="1" vertOverflow="ellipsis" vert="horz" wrap="square" anchor="ctr" anchorCtr="1"/>
        <a:lstStyle/>
        <a:p>
          <a:pPr>
            <a:defRPr sz="1600" b="1" i="0" u="none" strike="noStrike" kern="1200" baseline="0">
              <a:solidFill>
                <a:schemeClr val="tx2"/>
              </a:solidFill>
              <a:latin typeface="+mn-lt"/>
              <a:ea typeface="+mn-ea"/>
              <a:cs typeface="+mn-cs"/>
            </a:defRPr>
          </a:pPr>
          <a:endParaRPr lang="tr-TR"/>
        </a:p>
      </c:txPr>
    </c:title>
    <c:autoTitleDeleted val="0"/>
    <c:plotArea>
      <c:layout>
        <c:manualLayout>
          <c:layoutTarget val="inner"/>
          <c:xMode val="edge"/>
          <c:yMode val="edge"/>
          <c:x val="5.3740807418997498E-2"/>
          <c:y val="0.18421099907929309"/>
          <c:w val="0.9420447418153679"/>
          <c:h val="0.57833239765556577"/>
        </c:manualLayout>
      </c:layout>
      <c:barChart>
        <c:barDir val="col"/>
        <c:grouping val="clustered"/>
        <c:varyColors val="0"/>
        <c:ser>
          <c:idx val="0"/>
          <c:order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c:spPr>
          <c:invertIfNegative val="0"/>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FF0000"/>
                    </a:solidFill>
                    <a:latin typeface="+mn-lt"/>
                    <a:ea typeface="+mn-ea"/>
                    <a:cs typeface="+mn-cs"/>
                  </a:defRPr>
                </a:pPr>
                <a:endParaRPr lang="tr-T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'Vize-2'!$F$5:$AS$5</c:f>
              <c:strCache>
                <c:ptCount val="40"/>
                <c:pt idx="0">
                  <c:v> </c:v>
                </c:pt>
                <c:pt idx="1">
                  <c:v> </c:v>
                </c:pt>
                <c:pt idx="2">
                  <c:v> </c:v>
                </c:pt>
                <c:pt idx="3">
                  <c:v> </c:v>
                </c:pt>
                <c:pt idx="4">
                  <c:v> </c:v>
                </c:pt>
                <c:pt idx="5">
                  <c:v> </c:v>
                </c:pt>
                <c:pt idx="6">
                  <c:v> </c:v>
                </c:pt>
                <c:pt idx="7">
                  <c:v> </c:v>
                </c:pt>
                <c:pt idx="8">
                  <c:v> </c:v>
                </c:pt>
                <c:pt idx="9">
                  <c:v> </c:v>
                </c:pt>
                <c:pt idx="10">
                  <c:v> </c:v>
                </c:pt>
                <c:pt idx="11">
                  <c:v> </c:v>
                </c:pt>
                <c:pt idx="12">
                  <c:v> </c:v>
                </c:pt>
                <c:pt idx="13">
                  <c:v> </c:v>
                </c:pt>
                <c:pt idx="14">
                  <c:v> </c:v>
                </c:pt>
                <c:pt idx="15">
                  <c:v> </c:v>
                </c:pt>
                <c:pt idx="16">
                  <c:v> </c:v>
                </c:pt>
                <c:pt idx="17">
                  <c:v> </c:v>
                </c:pt>
                <c:pt idx="18">
                  <c:v> </c:v>
                </c:pt>
                <c:pt idx="19">
                  <c:v> </c:v>
                </c:pt>
                <c:pt idx="20">
                  <c:v> </c:v>
                </c:pt>
                <c:pt idx="21">
                  <c:v> </c:v>
                </c:pt>
                <c:pt idx="22">
                  <c:v> </c:v>
                </c:pt>
                <c:pt idx="23">
                  <c:v> </c:v>
                </c:pt>
                <c:pt idx="24">
                  <c:v> </c:v>
                </c:pt>
                <c:pt idx="25">
                  <c:v> </c:v>
                </c:pt>
                <c:pt idx="26">
                  <c:v> </c:v>
                </c:pt>
                <c:pt idx="27">
                  <c:v> </c:v>
                </c:pt>
                <c:pt idx="28">
                  <c:v> </c:v>
                </c:pt>
                <c:pt idx="29">
                  <c:v> </c:v>
                </c:pt>
                <c:pt idx="30">
                  <c:v> </c:v>
                </c:pt>
                <c:pt idx="31">
                  <c:v> </c:v>
                </c:pt>
                <c:pt idx="32">
                  <c:v> </c:v>
                </c:pt>
                <c:pt idx="33">
                  <c:v> </c:v>
                </c:pt>
                <c:pt idx="34">
                  <c:v> </c:v>
                </c:pt>
                <c:pt idx="35">
                  <c:v> </c:v>
                </c:pt>
                <c:pt idx="36">
                  <c:v> </c:v>
                </c:pt>
                <c:pt idx="37">
                  <c:v> </c:v>
                </c:pt>
                <c:pt idx="38">
                  <c:v> </c:v>
                </c:pt>
                <c:pt idx="39">
                  <c:v> </c:v>
                </c:pt>
              </c:strCache>
            </c:strRef>
          </c:cat>
          <c:val>
            <c:numRef>
              <c:f>'Vize-2'!$F$95:$AS$95</c:f>
              <c:numCache>
                <c:formatCode>0.00</c:formatCode>
                <c:ptCount val="4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numCache>
            </c:numRef>
          </c:val>
          <c:extLst>
            <c:ext xmlns:c16="http://schemas.microsoft.com/office/drawing/2014/chart" uri="{C3380CC4-5D6E-409C-BE32-E72D297353CC}">
              <c16:uniqueId val="{00000000-F1EA-42B1-8BF3-FA3001395499}"/>
            </c:ext>
          </c:extLst>
        </c:ser>
        <c:dLbls>
          <c:dLblPos val="inEnd"/>
          <c:showLegendKey val="0"/>
          <c:showVal val="1"/>
          <c:showCatName val="0"/>
          <c:showSerName val="0"/>
          <c:showPercent val="0"/>
          <c:showBubbleSize val="0"/>
        </c:dLbls>
        <c:gapWidth val="100"/>
        <c:overlap val="-24"/>
        <c:axId val="288018816"/>
        <c:axId val="288020736"/>
      </c:barChart>
      <c:catAx>
        <c:axId val="288018816"/>
        <c:scaling>
          <c:orientation val="minMax"/>
        </c:scaling>
        <c:delete val="0"/>
        <c:axPos val="b"/>
        <c:numFmt formatCode="General" sourceLinked="1"/>
        <c:majorTickMark val="none"/>
        <c:minorTickMark val="none"/>
        <c:tickLblPos val="nextTo"/>
        <c:spPr>
          <a:noFill/>
          <a:ln w="9525" cap="flat" cmpd="sng" algn="ctr">
            <a:solidFill>
              <a:schemeClr val="tx2">
                <a:lumMod val="15000"/>
                <a:lumOff val="85000"/>
              </a:schemeClr>
            </a:solidFill>
            <a:round/>
          </a:ln>
          <a:effectLst/>
        </c:spPr>
        <c:txPr>
          <a:bodyPr rot="-5400000" spcFirstLastPara="1" vertOverflow="ellipsis" wrap="square" anchor="ctr" anchorCtr="1"/>
          <a:lstStyle/>
          <a:p>
            <a:pPr>
              <a:defRPr sz="900" b="0" i="0" u="none" strike="noStrike" kern="1200" baseline="0">
                <a:solidFill>
                  <a:schemeClr val="tx2"/>
                </a:solidFill>
                <a:latin typeface="+mn-lt"/>
                <a:ea typeface="+mn-ea"/>
                <a:cs typeface="+mn-cs"/>
              </a:defRPr>
            </a:pPr>
            <a:endParaRPr lang="tr-TR"/>
          </a:p>
        </c:txPr>
        <c:crossAx val="288020736"/>
        <c:crosses val="autoZero"/>
        <c:auto val="1"/>
        <c:lblAlgn val="ctr"/>
        <c:lblOffset val="100"/>
        <c:tickLblSkip val="1"/>
        <c:tickMarkSkip val="1"/>
        <c:noMultiLvlLbl val="0"/>
      </c:catAx>
      <c:valAx>
        <c:axId val="288020736"/>
        <c:scaling>
          <c:orientation val="minMax"/>
          <c:max val="100"/>
        </c:scaling>
        <c:delete val="0"/>
        <c:axPos val="l"/>
        <c:majorGridlines>
          <c:spPr>
            <a:ln w="9525" cap="flat" cmpd="sng" algn="ctr">
              <a:solidFill>
                <a:schemeClr val="tx2">
                  <a:lumMod val="15000"/>
                  <a:lumOff val="85000"/>
                </a:schemeClr>
              </a:solidFill>
              <a:round/>
            </a:ln>
            <a:effectLst/>
          </c:spPr>
        </c:majorGridlines>
        <c:title>
          <c:tx>
            <c:rich>
              <a:bodyPr rot="-5400000" spcFirstLastPara="1" vertOverflow="ellipsis" vert="horz" wrap="square" anchor="ctr" anchorCtr="1"/>
              <a:lstStyle/>
              <a:p>
                <a:pPr>
                  <a:defRPr sz="900" b="1" i="0" u="none" strike="noStrike" kern="1200" baseline="0">
                    <a:solidFill>
                      <a:schemeClr val="tx2"/>
                    </a:solidFill>
                    <a:latin typeface="+mn-lt"/>
                    <a:ea typeface="+mn-ea"/>
                    <a:cs typeface="+mn-cs"/>
                  </a:defRPr>
                </a:pPr>
                <a:r>
                  <a:rPr lang="tr-TR"/>
                  <a:t>BAŞARI YÜZDESİ</a:t>
                </a:r>
              </a:p>
            </c:rich>
          </c:tx>
          <c:layout>
            <c:manualLayout>
              <c:xMode val="edge"/>
              <c:yMode val="edge"/>
              <c:x val="1.4271136232452273E-2"/>
              <c:y val="0.30172459046067518"/>
            </c:manualLayout>
          </c:layout>
          <c:overlay val="0"/>
          <c:spPr>
            <a:noFill/>
            <a:ln>
              <a:noFill/>
            </a:ln>
            <a:effectLst/>
          </c:spPr>
          <c:txPr>
            <a:bodyPr rot="-5400000" spcFirstLastPara="1" vertOverflow="ellipsis" vert="horz" wrap="square" anchor="ctr" anchorCtr="1"/>
            <a:lstStyle/>
            <a:p>
              <a:pPr>
                <a:defRPr sz="900" b="1" i="0" u="none" strike="noStrike" kern="1200" baseline="0">
                  <a:solidFill>
                    <a:schemeClr val="tx2"/>
                  </a:solidFill>
                  <a:latin typeface="+mn-lt"/>
                  <a:ea typeface="+mn-ea"/>
                  <a:cs typeface="+mn-cs"/>
                </a:defRPr>
              </a:pPr>
              <a:endParaRPr lang="tr-TR"/>
            </a:p>
          </c:txPr>
        </c:title>
        <c:numFmt formatCode="0" sourceLinked="0"/>
        <c:majorTickMark val="none"/>
        <c:minorTickMark val="none"/>
        <c:tickLblPos val="nextTo"/>
        <c:spPr>
          <a:noFill/>
          <a:ln>
            <a:noFill/>
          </a:ln>
          <a:effectLst/>
        </c:spPr>
        <c:txPr>
          <a:bodyPr rot="0" spcFirstLastPara="1" vertOverflow="ellipsis" wrap="square" anchor="ctr" anchorCtr="1"/>
          <a:lstStyle/>
          <a:p>
            <a:pPr>
              <a:defRPr sz="900" b="0" i="0" u="none" strike="noStrike" kern="1200" baseline="0">
                <a:solidFill>
                  <a:schemeClr val="tx2"/>
                </a:solidFill>
                <a:latin typeface="+mn-lt"/>
                <a:ea typeface="+mn-ea"/>
                <a:cs typeface="+mn-cs"/>
              </a:defRPr>
            </a:pPr>
            <a:endParaRPr lang="tr-TR"/>
          </a:p>
        </c:txPr>
        <c:crossAx val="288018816"/>
        <c:crosses val="autoZero"/>
        <c:crossBetween val="between"/>
        <c:majorUnit val="10"/>
      </c:valAx>
      <c:spPr>
        <a:noFill/>
        <a:ln>
          <a:noFill/>
        </a:ln>
        <a:effectLst/>
      </c:spPr>
    </c:plotArea>
    <c:plotVisOnly val="1"/>
    <c:dispBlanksAs val="gap"/>
    <c:showDLblsOverMax val="0"/>
  </c:chart>
  <c:spPr>
    <a:solidFill>
      <a:schemeClr val="bg1"/>
    </a:solidFill>
    <a:ln w="3175" cap="flat" cmpd="sng" algn="ctr">
      <a:solidFill>
        <a:sysClr val="windowText" lastClr="000000"/>
      </a:solidFill>
      <a:round/>
    </a:ln>
    <a:effectLst/>
  </c:spPr>
  <c:txPr>
    <a:bodyPr/>
    <a:lstStyle/>
    <a:p>
      <a:pPr>
        <a:defRPr/>
      </a:pPr>
      <a:endParaRPr lang="tr-TR"/>
    </a:p>
  </c:txPr>
  <c:printSettings>
    <c:headerFooter alignWithMargins="0"/>
    <c:pageMargins b="1" l="0.75000000000000022" r="0.75000000000000022" t="1" header="0.5" footer="0.5"/>
    <c:pageSetup paperSize="9" orientation="landscape"/>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tr-T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1"/>
          <c:order val="1"/>
          <c:dPt>
            <c:idx val="0"/>
            <c:bubble3D val="0"/>
            <c:spPr>
              <a:gradFill>
                <a:gsLst>
                  <a:gs pos="100000">
                    <a:schemeClr val="accent1">
                      <a:lumMod val="60000"/>
                      <a:lumOff val="40000"/>
                    </a:schemeClr>
                  </a:gs>
                  <a:gs pos="0">
                    <a:schemeClr val="accent1"/>
                  </a:gs>
                </a:gsLst>
                <a:lin ang="5400000" scaled="0"/>
              </a:gradFill>
              <a:ln w="19050">
                <a:solidFill>
                  <a:schemeClr val="lt1"/>
                </a:solidFill>
              </a:ln>
              <a:effectLst/>
            </c:spPr>
            <c:extLst>
              <c:ext xmlns:c16="http://schemas.microsoft.com/office/drawing/2014/chart" uri="{C3380CC4-5D6E-409C-BE32-E72D297353CC}">
                <c16:uniqueId val="{00000001-7407-4A7F-A778-538052283682}"/>
              </c:ext>
            </c:extLst>
          </c:dPt>
          <c:dPt>
            <c:idx val="1"/>
            <c:bubble3D val="0"/>
            <c:spPr>
              <a:gradFill>
                <a:gsLst>
                  <a:gs pos="100000">
                    <a:schemeClr val="accent2">
                      <a:lumMod val="60000"/>
                      <a:lumOff val="40000"/>
                    </a:schemeClr>
                  </a:gs>
                  <a:gs pos="0">
                    <a:schemeClr val="accent2"/>
                  </a:gs>
                </a:gsLst>
                <a:lin ang="5400000" scaled="0"/>
              </a:gradFill>
              <a:ln w="19050">
                <a:solidFill>
                  <a:schemeClr val="lt1"/>
                </a:solidFill>
              </a:ln>
              <a:effectLst/>
            </c:spPr>
            <c:extLst>
              <c:ext xmlns:c16="http://schemas.microsoft.com/office/drawing/2014/chart" uri="{C3380CC4-5D6E-409C-BE32-E72D297353CC}">
                <c16:uniqueId val="{00000003-7407-4A7F-A778-538052283682}"/>
              </c:ext>
            </c:extLst>
          </c:dPt>
          <c:dPt>
            <c:idx val="2"/>
            <c:bubble3D val="0"/>
            <c:spPr>
              <a:gradFill>
                <a:gsLst>
                  <a:gs pos="100000">
                    <a:schemeClr val="accent3">
                      <a:lumMod val="60000"/>
                      <a:lumOff val="40000"/>
                    </a:schemeClr>
                  </a:gs>
                  <a:gs pos="0">
                    <a:schemeClr val="accent3"/>
                  </a:gs>
                </a:gsLst>
                <a:lin ang="5400000" scaled="0"/>
              </a:gradFill>
              <a:ln w="19050">
                <a:solidFill>
                  <a:schemeClr val="lt1"/>
                </a:solidFill>
              </a:ln>
              <a:effectLst/>
            </c:spPr>
            <c:extLst>
              <c:ext xmlns:c16="http://schemas.microsoft.com/office/drawing/2014/chart" uri="{C3380CC4-5D6E-409C-BE32-E72D297353CC}">
                <c16:uniqueId val="{00000005-7407-4A7F-A778-538052283682}"/>
              </c:ext>
            </c:extLst>
          </c:dPt>
          <c:dPt>
            <c:idx val="3"/>
            <c:bubble3D val="0"/>
            <c:spPr>
              <a:gradFill>
                <a:gsLst>
                  <a:gs pos="100000">
                    <a:schemeClr val="accent4">
                      <a:lumMod val="60000"/>
                      <a:lumOff val="40000"/>
                    </a:schemeClr>
                  </a:gs>
                  <a:gs pos="0">
                    <a:schemeClr val="accent4"/>
                  </a:gs>
                </a:gsLst>
                <a:lin ang="5400000" scaled="0"/>
              </a:gradFill>
              <a:ln w="19050">
                <a:solidFill>
                  <a:schemeClr val="lt1"/>
                </a:solidFill>
              </a:ln>
              <a:effectLst/>
            </c:spPr>
            <c:extLst>
              <c:ext xmlns:c16="http://schemas.microsoft.com/office/drawing/2014/chart" uri="{C3380CC4-5D6E-409C-BE32-E72D297353CC}">
                <c16:uniqueId val="{00000007-7407-4A7F-A778-538052283682}"/>
              </c:ext>
            </c:extLst>
          </c:dPt>
          <c:dPt>
            <c:idx val="4"/>
            <c:bubble3D val="0"/>
            <c:spPr>
              <a:gradFill>
                <a:gsLst>
                  <a:gs pos="100000">
                    <a:schemeClr val="accent5">
                      <a:lumMod val="60000"/>
                      <a:lumOff val="40000"/>
                    </a:schemeClr>
                  </a:gs>
                  <a:gs pos="0">
                    <a:schemeClr val="accent5"/>
                  </a:gs>
                </a:gsLst>
                <a:lin ang="5400000" scaled="0"/>
              </a:gradFill>
              <a:ln w="19050">
                <a:solidFill>
                  <a:schemeClr val="lt1"/>
                </a:solidFill>
              </a:ln>
              <a:effectLst/>
            </c:spPr>
            <c:extLst>
              <c:ext xmlns:c16="http://schemas.microsoft.com/office/drawing/2014/chart" uri="{C3380CC4-5D6E-409C-BE32-E72D297353CC}">
                <c16:uniqueId val="{00000009-7407-4A7F-A778-538052283682}"/>
              </c:ext>
            </c:extLst>
          </c:dPt>
          <c:dPt>
            <c:idx val="5"/>
            <c:bubble3D val="0"/>
            <c:spPr>
              <a:gradFill>
                <a:gsLst>
                  <a:gs pos="100000">
                    <a:schemeClr val="accent6">
                      <a:lumMod val="60000"/>
                      <a:lumOff val="40000"/>
                    </a:schemeClr>
                  </a:gs>
                  <a:gs pos="0">
                    <a:schemeClr val="accent6"/>
                  </a:gs>
                </a:gsLst>
                <a:lin ang="5400000" scaled="0"/>
              </a:gradFill>
              <a:ln w="19050">
                <a:solidFill>
                  <a:schemeClr val="lt1"/>
                </a:solidFill>
              </a:ln>
              <a:effectLst/>
            </c:spPr>
            <c:extLst>
              <c:ext xmlns:c16="http://schemas.microsoft.com/office/drawing/2014/chart" uri="{C3380CC4-5D6E-409C-BE32-E72D297353CC}">
                <c16:uniqueId val="{0000000B-7407-4A7F-A778-538052283682}"/>
              </c:ext>
            </c:extLst>
          </c:dPt>
          <c:dPt>
            <c:idx val="6"/>
            <c:bubble3D val="0"/>
            <c:spPr>
              <a:gradFill>
                <a:gsLst>
                  <a:gs pos="100000">
                    <a:schemeClr val="accent1">
                      <a:lumMod val="60000"/>
                      <a:lumMod val="60000"/>
                      <a:lumOff val="40000"/>
                    </a:schemeClr>
                  </a:gs>
                  <a:gs pos="0">
                    <a:schemeClr val="accent1">
                      <a:lumMod val="60000"/>
                    </a:schemeClr>
                  </a:gs>
                </a:gsLst>
                <a:lin ang="5400000" scaled="0"/>
              </a:gradFill>
              <a:ln w="19050">
                <a:solidFill>
                  <a:schemeClr val="lt1"/>
                </a:solidFill>
              </a:ln>
              <a:effectLst/>
            </c:spPr>
            <c:extLst>
              <c:ext xmlns:c16="http://schemas.microsoft.com/office/drawing/2014/chart" uri="{C3380CC4-5D6E-409C-BE32-E72D297353CC}">
                <c16:uniqueId val="{0000000D-7407-4A7F-A778-538052283682}"/>
              </c:ext>
            </c:extLst>
          </c:dPt>
          <c:dPt>
            <c:idx val="7"/>
            <c:bubble3D val="0"/>
            <c:spPr>
              <a:gradFill>
                <a:gsLst>
                  <a:gs pos="100000">
                    <a:schemeClr val="accent2">
                      <a:lumMod val="60000"/>
                      <a:lumMod val="60000"/>
                      <a:lumOff val="40000"/>
                    </a:schemeClr>
                  </a:gs>
                  <a:gs pos="0">
                    <a:schemeClr val="accent2">
                      <a:lumMod val="60000"/>
                    </a:schemeClr>
                  </a:gs>
                </a:gsLst>
                <a:lin ang="5400000" scaled="0"/>
              </a:gradFill>
              <a:ln w="19050">
                <a:solidFill>
                  <a:schemeClr val="lt1"/>
                </a:solidFill>
              </a:ln>
              <a:effectLst/>
            </c:spPr>
            <c:extLst>
              <c:ext xmlns:c16="http://schemas.microsoft.com/office/drawing/2014/chart" uri="{C3380CC4-5D6E-409C-BE32-E72D297353CC}">
                <c16:uniqueId val="{0000000F-7407-4A7F-A778-538052283682}"/>
              </c:ext>
            </c:extLst>
          </c:dPt>
          <c:dPt>
            <c:idx val="8"/>
            <c:bubble3D val="0"/>
            <c:spPr>
              <a:gradFill>
                <a:gsLst>
                  <a:gs pos="100000">
                    <a:schemeClr val="accent3">
                      <a:lumMod val="60000"/>
                      <a:lumMod val="60000"/>
                      <a:lumOff val="40000"/>
                    </a:schemeClr>
                  </a:gs>
                  <a:gs pos="0">
                    <a:schemeClr val="accent3">
                      <a:lumMod val="60000"/>
                    </a:schemeClr>
                  </a:gs>
                </a:gsLst>
                <a:lin ang="5400000" scaled="0"/>
              </a:gradFill>
              <a:ln w="19050">
                <a:solidFill>
                  <a:schemeClr val="lt1"/>
                </a:solidFill>
              </a:ln>
              <a:effectLst/>
            </c:spPr>
            <c:extLst>
              <c:ext xmlns:c16="http://schemas.microsoft.com/office/drawing/2014/chart" uri="{C3380CC4-5D6E-409C-BE32-E72D297353CC}">
                <c16:uniqueId val="{00000011-7407-4A7F-A778-538052283682}"/>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75000"/>
                        <a:lumOff val="25000"/>
                      </a:schemeClr>
                    </a:solidFill>
                    <a:latin typeface="+mn-lt"/>
                    <a:ea typeface="+mn-ea"/>
                    <a:cs typeface="+mn-cs"/>
                  </a:defRPr>
                </a:pPr>
                <a:endParaRPr lang="tr-TR"/>
              </a:p>
            </c:txPr>
            <c:dLblPos val="inEnd"/>
            <c:showLegendKey val="0"/>
            <c:showVal val="0"/>
            <c:showCatName val="0"/>
            <c:showSerName val="0"/>
            <c:showPercent val="1"/>
            <c:showBubbleSize val="0"/>
            <c:showLeaderLines val="1"/>
            <c:leaderLines>
              <c:spPr>
                <a:ln w="9525" cap="flat" cmpd="sng" algn="ctr">
                  <a:solidFill>
                    <a:schemeClr val="dk1">
                      <a:lumMod val="35000"/>
                      <a:lumOff val="65000"/>
                    </a:schemeClr>
                  </a:solidFill>
                  <a:round/>
                </a:ln>
                <a:effectLst/>
              </c:spPr>
            </c:leaderLines>
            <c:extLst>
              <c:ext xmlns:c15="http://schemas.microsoft.com/office/drawing/2012/chart" uri="{CE6537A1-D6FC-4f65-9D91-7224C49458BB}"/>
            </c:extLst>
          </c:dLbls>
          <c:cat>
            <c:strRef>
              <c:f>'Vize-2'!$A$120:$A$128</c:f>
              <c:strCache>
                <c:ptCount val="9"/>
                <c:pt idx="0">
                  <c:v>0-29</c:v>
                </c:pt>
                <c:pt idx="1">
                  <c:v>30-39</c:v>
                </c:pt>
                <c:pt idx="2">
                  <c:v>40-49</c:v>
                </c:pt>
                <c:pt idx="3">
                  <c:v>50-59</c:v>
                </c:pt>
                <c:pt idx="4">
                  <c:v>60-69</c:v>
                </c:pt>
                <c:pt idx="5">
                  <c:v>70-74</c:v>
                </c:pt>
                <c:pt idx="6">
                  <c:v>75-79</c:v>
                </c:pt>
                <c:pt idx="7">
                  <c:v>80-89</c:v>
                </c:pt>
                <c:pt idx="8">
                  <c:v>90-100</c:v>
                </c:pt>
              </c:strCache>
            </c:strRef>
          </c:cat>
          <c:val>
            <c:numRef>
              <c:f>'Vize-2'!$C$120:$C$128</c:f>
              <c:numCache>
                <c:formatCode>0</c:formatCode>
                <c:ptCount val="9"/>
                <c:pt idx="0">
                  <c:v>0</c:v>
                </c:pt>
                <c:pt idx="1">
                  <c:v>0</c:v>
                </c:pt>
                <c:pt idx="2">
                  <c:v>0</c:v>
                </c:pt>
                <c:pt idx="3">
                  <c:v>0</c:v>
                </c:pt>
                <c:pt idx="4">
                  <c:v>0</c:v>
                </c:pt>
                <c:pt idx="5">
                  <c:v>0</c:v>
                </c:pt>
                <c:pt idx="6">
                  <c:v>0</c:v>
                </c:pt>
                <c:pt idx="7">
                  <c:v>0</c:v>
                </c:pt>
                <c:pt idx="8">
                  <c:v>0</c:v>
                </c:pt>
              </c:numCache>
            </c:numRef>
          </c:val>
          <c:extLst>
            <c:ext xmlns:c16="http://schemas.microsoft.com/office/drawing/2014/chart" uri="{C3380CC4-5D6E-409C-BE32-E72D297353CC}">
              <c16:uniqueId val="{00000012-7407-4A7F-A778-538052283682}"/>
            </c:ext>
          </c:extLst>
        </c:ser>
        <c:dLbls>
          <c:dLblPos val="inEnd"/>
          <c:showLegendKey val="0"/>
          <c:showVal val="0"/>
          <c:showCatName val="0"/>
          <c:showSerName val="0"/>
          <c:showPercent val="1"/>
          <c:showBubbleSize val="0"/>
          <c:showLeaderLines val="1"/>
        </c:dLbls>
        <c:firstSliceAng val="0"/>
        <c:extLst>
          <c:ext xmlns:c15="http://schemas.microsoft.com/office/drawing/2012/chart" uri="{02D57815-91ED-43cb-92C2-25804820EDAC}">
            <c15:filteredPieSeries>
              <c15:ser>
                <c:idx val="0"/>
                <c:order val="0"/>
                <c:dPt>
                  <c:idx val="0"/>
                  <c:bubble3D val="0"/>
                  <c:spPr>
                    <a:gradFill>
                      <a:gsLst>
                        <a:gs pos="100000">
                          <a:schemeClr val="accent1">
                            <a:lumMod val="60000"/>
                            <a:lumOff val="40000"/>
                          </a:schemeClr>
                        </a:gs>
                        <a:gs pos="0">
                          <a:schemeClr val="accent1"/>
                        </a:gs>
                      </a:gsLst>
                      <a:lin ang="5400000" scaled="0"/>
                    </a:gradFill>
                    <a:ln w="19050">
                      <a:solidFill>
                        <a:schemeClr val="lt1"/>
                      </a:solidFill>
                    </a:ln>
                    <a:effectLst/>
                  </c:spPr>
                  <c:extLst>
                    <c:ext xmlns:c16="http://schemas.microsoft.com/office/drawing/2014/chart" uri="{C3380CC4-5D6E-409C-BE32-E72D297353CC}">
                      <c16:uniqueId val="{00000014-7407-4A7F-A778-538052283682}"/>
                    </c:ext>
                  </c:extLst>
                </c:dPt>
                <c:dPt>
                  <c:idx val="1"/>
                  <c:bubble3D val="0"/>
                  <c:spPr>
                    <a:gradFill>
                      <a:gsLst>
                        <a:gs pos="100000">
                          <a:schemeClr val="accent2">
                            <a:lumMod val="60000"/>
                            <a:lumOff val="40000"/>
                          </a:schemeClr>
                        </a:gs>
                        <a:gs pos="0">
                          <a:schemeClr val="accent2"/>
                        </a:gs>
                      </a:gsLst>
                      <a:lin ang="5400000" scaled="0"/>
                    </a:gradFill>
                    <a:ln w="19050">
                      <a:solidFill>
                        <a:schemeClr val="lt1"/>
                      </a:solidFill>
                    </a:ln>
                    <a:effectLst/>
                  </c:spPr>
                  <c:extLst>
                    <c:ext xmlns:c16="http://schemas.microsoft.com/office/drawing/2014/chart" uri="{C3380CC4-5D6E-409C-BE32-E72D297353CC}">
                      <c16:uniqueId val="{00000016-7407-4A7F-A778-538052283682}"/>
                    </c:ext>
                  </c:extLst>
                </c:dPt>
                <c:dPt>
                  <c:idx val="2"/>
                  <c:bubble3D val="0"/>
                  <c:spPr>
                    <a:gradFill>
                      <a:gsLst>
                        <a:gs pos="100000">
                          <a:schemeClr val="accent3">
                            <a:lumMod val="60000"/>
                            <a:lumOff val="40000"/>
                          </a:schemeClr>
                        </a:gs>
                        <a:gs pos="0">
                          <a:schemeClr val="accent3"/>
                        </a:gs>
                      </a:gsLst>
                      <a:lin ang="5400000" scaled="0"/>
                    </a:gradFill>
                    <a:ln w="19050">
                      <a:solidFill>
                        <a:schemeClr val="lt1"/>
                      </a:solidFill>
                    </a:ln>
                    <a:effectLst/>
                  </c:spPr>
                  <c:extLst>
                    <c:ext xmlns:c16="http://schemas.microsoft.com/office/drawing/2014/chart" uri="{C3380CC4-5D6E-409C-BE32-E72D297353CC}">
                      <c16:uniqueId val="{00000018-7407-4A7F-A778-538052283682}"/>
                    </c:ext>
                  </c:extLst>
                </c:dPt>
                <c:dPt>
                  <c:idx val="3"/>
                  <c:bubble3D val="0"/>
                  <c:spPr>
                    <a:gradFill>
                      <a:gsLst>
                        <a:gs pos="100000">
                          <a:schemeClr val="accent4">
                            <a:lumMod val="60000"/>
                            <a:lumOff val="40000"/>
                          </a:schemeClr>
                        </a:gs>
                        <a:gs pos="0">
                          <a:schemeClr val="accent4"/>
                        </a:gs>
                      </a:gsLst>
                      <a:lin ang="5400000" scaled="0"/>
                    </a:gradFill>
                    <a:ln w="19050">
                      <a:solidFill>
                        <a:schemeClr val="lt1"/>
                      </a:solidFill>
                    </a:ln>
                    <a:effectLst/>
                  </c:spPr>
                  <c:extLst>
                    <c:ext xmlns:c16="http://schemas.microsoft.com/office/drawing/2014/chart" uri="{C3380CC4-5D6E-409C-BE32-E72D297353CC}">
                      <c16:uniqueId val="{0000001A-7407-4A7F-A778-538052283682}"/>
                    </c:ext>
                  </c:extLst>
                </c:dPt>
                <c:dPt>
                  <c:idx val="4"/>
                  <c:bubble3D val="0"/>
                  <c:spPr>
                    <a:gradFill>
                      <a:gsLst>
                        <a:gs pos="100000">
                          <a:schemeClr val="accent5">
                            <a:lumMod val="60000"/>
                            <a:lumOff val="40000"/>
                          </a:schemeClr>
                        </a:gs>
                        <a:gs pos="0">
                          <a:schemeClr val="accent5"/>
                        </a:gs>
                      </a:gsLst>
                      <a:lin ang="5400000" scaled="0"/>
                    </a:gradFill>
                    <a:ln w="19050">
                      <a:solidFill>
                        <a:schemeClr val="lt1"/>
                      </a:solidFill>
                    </a:ln>
                    <a:effectLst/>
                  </c:spPr>
                  <c:extLst>
                    <c:ext xmlns:c16="http://schemas.microsoft.com/office/drawing/2014/chart" uri="{C3380CC4-5D6E-409C-BE32-E72D297353CC}">
                      <c16:uniqueId val="{0000001C-7407-4A7F-A778-538052283682}"/>
                    </c:ext>
                  </c:extLst>
                </c:dPt>
                <c:dPt>
                  <c:idx val="5"/>
                  <c:bubble3D val="0"/>
                  <c:spPr>
                    <a:gradFill>
                      <a:gsLst>
                        <a:gs pos="100000">
                          <a:schemeClr val="accent6">
                            <a:lumMod val="60000"/>
                            <a:lumOff val="40000"/>
                          </a:schemeClr>
                        </a:gs>
                        <a:gs pos="0">
                          <a:schemeClr val="accent6"/>
                        </a:gs>
                      </a:gsLst>
                      <a:lin ang="5400000" scaled="0"/>
                    </a:gradFill>
                    <a:ln w="19050">
                      <a:solidFill>
                        <a:schemeClr val="lt1"/>
                      </a:solidFill>
                    </a:ln>
                    <a:effectLst/>
                  </c:spPr>
                  <c:extLst>
                    <c:ext xmlns:c16="http://schemas.microsoft.com/office/drawing/2014/chart" uri="{C3380CC4-5D6E-409C-BE32-E72D297353CC}">
                      <c16:uniqueId val="{0000001E-7407-4A7F-A778-538052283682}"/>
                    </c:ext>
                  </c:extLst>
                </c:dPt>
                <c:dPt>
                  <c:idx val="6"/>
                  <c:bubble3D val="0"/>
                  <c:spPr>
                    <a:gradFill>
                      <a:gsLst>
                        <a:gs pos="100000">
                          <a:schemeClr val="accent1">
                            <a:lumMod val="60000"/>
                            <a:lumMod val="60000"/>
                            <a:lumOff val="40000"/>
                          </a:schemeClr>
                        </a:gs>
                        <a:gs pos="0">
                          <a:schemeClr val="accent1">
                            <a:lumMod val="60000"/>
                          </a:schemeClr>
                        </a:gs>
                      </a:gsLst>
                      <a:lin ang="5400000" scaled="0"/>
                    </a:gradFill>
                    <a:ln w="19050">
                      <a:solidFill>
                        <a:schemeClr val="lt1"/>
                      </a:solidFill>
                    </a:ln>
                    <a:effectLst/>
                  </c:spPr>
                  <c:extLst>
                    <c:ext xmlns:c16="http://schemas.microsoft.com/office/drawing/2014/chart" uri="{C3380CC4-5D6E-409C-BE32-E72D297353CC}">
                      <c16:uniqueId val="{00000020-7407-4A7F-A778-538052283682}"/>
                    </c:ext>
                  </c:extLst>
                </c:dPt>
                <c:dPt>
                  <c:idx val="7"/>
                  <c:bubble3D val="0"/>
                  <c:spPr>
                    <a:gradFill>
                      <a:gsLst>
                        <a:gs pos="100000">
                          <a:schemeClr val="accent2">
                            <a:lumMod val="60000"/>
                            <a:lumMod val="60000"/>
                            <a:lumOff val="40000"/>
                          </a:schemeClr>
                        </a:gs>
                        <a:gs pos="0">
                          <a:schemeClr val="accent2">
                            <a:lumMod val="60000"/>
                          </a:schemeClr>
                        </a:gs>
                      </a:gsLst>
                      <a:lin ang="5400000" scaled="0"/>
                    </a:gradFill>
                    <a:ln w="19050">
                      <a:solidFill>
                        <a:schemeClr val="lt1"/>
                      </a:solidFill>
                    </a:ln>
                    <a:effectLst/>
                  </c:spPr>
                  <c:extLst>
                    <c:ext xmlns:c16="http://schemas.microsoft.com/office/drawing/2014/chart" uri="{C3380CC4-5D6E-409C-BE32-E72D297353CC}">
                      <c16:uniqueId val="{00000022-7407-4A7F-A778-538052283682}"/>
                    </c:ext>
                  </c:extLst>
                </c:dPt>
                <c:dPt>
                  <c:idx val="8"/>
                  <c:bubble3D val="0"/>
                  <c:spPr>
                    <a:gradFill>
                      <a:gsLst>
                        <a:gs pos="100000">
                          <a:schemeClr val="accent3">
                            <a:lumMod val="60000"/>
                            <a:lumMod val="60000"/>
                            <a:lumOff val="40000"/>
                          </a:schemeClr>
                        </a:gs>
                        <a:gs pos="0">
                          <a:schemeClr val="accent3">
                            <a:lumMod val="60000"/>
                          </a:schemeClr>
                        </a:gs>
                      </a:gsLst>
                      <a:lin ang="5400000" scaled="0"/>
                    </a:gradFill>
                    <a:ln w="19050">
                      <a:solidFill>
                        <a:schemeClr val="lt1"/>
                      </a:solidFill>
                    </a:ln>
                    <a:effectLst/>
                  </c:spPr>
                  <c:extLst>
                    <c:ext xmlns:c16="http://schemas.microsoft.com/office/drawing/2014/chart" uri="{C3380CC4-5D6E-409C-BE32-E72D297353CC}">
                      <c16:uniqueId val="{00000024-7407-4A7F-A778-538052283682}"/>
                    </c:ext>
                  </c:extLst>
                </c:dPt>
                <c:dLbls>
                  <c:spPr>
                    <a:solidFill>
                      <a:sysClr val="window" lastClr="FFFFFF">
                        <a:alpha val="75000"/>
                      </a:sysClr>
                    </a:solidFill>
                    <a:ln w="9525">
                      <a:solidFill>
                        <a:sysClr val="windowText" lastClr="000000">
                          <a:lumMod val="25000"/>
                          <a:lumOff val="75000"/>
                        </a:sysClr>
                      </a:solid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tr-TR"/>
                    </a:p>
                  </c:txPr>
                  <c:dLblPos val="outEnd"/>
                  <c:showLegendKey val="0"/>
                  <c:showVal val="0"/>
                  <c:showCatName val="1"/>
                  <c:showSerName val="0"/>
                  <c:showPercent val="1"/>
                  <c:showBubbleSize val="0"/>
                  <c:showLeaderLines val="0"/>
                  <c:extLst>
                    <c:ext uri="{CE6537A1-D6FC-4f65-9D91-7224C49458BB}">
                      <c15:spPr xmlns:c15="http://schemas.microsoft.com/office/drawing/2012/chart">
                        <a:prstGeom prst="wedgeRectCallout">
                          <a:avLst/>
                        </a:prstGeom>
                        <a:noFill/>
                        <a:ln>
                          <a:noFill/>
                        </a:ln>
                      </c15:spPr>
                    </c:ext>
                  </c:extLst>
                </c:dLbls>
                <c:cat>
                  <c:strRef>
                    <c:extLst>
                      <c:ext uri="{02D57815-91ED-43cb-92C2-25804820EDAC}">
                        <c15:formulaRef>
                          <c15:sqref>'Vize-2'!$A$120:$A$128</c15:sqref>
                        </c15:formulaRef>
                      </c:ext>
                    </c:extLst>
                    <c:strCache>
                      <c:ptCount val="9"/>
                      <c:pt idx="0">
                        <c:v>0-29</c:v>
                      </c:pt>
                      <c:pt idx="1">
                        <c:v>30-39</c:v>
                      </c:pt>
                      <c:pt idx="2">
                        <c:v>40-49</c:v>
                      </c:pt>
                      <c:pt idx="3">
                        <c:v>50-59</c:v>
                      </c:pt>
                      <c:pt idx="4">
                        <c:v>60-69</c:v>
                      </c:pt>
                      <c:pt idx="5">
                        <c:v>70-74</c:v>
                      </c:pt>
                      <c:pt idx="6">
                        <c:v>75-79</c:v>
                      </c:pt>
                      <c:pt idx="7">
                        <c:v>80-89</c:v>
                      </c:pt>
                      <c:pt idx="8">
                        <c:v>90-100</c:v>
                      </c:pt>
                    </c:strCache>
                  </c:strRef>
                </c:cat>
                <c:val>
                  <c:numRef>
                    <c:extLst>
                      <c:ext uri="{02D57815-91ED-43cb-92C2-25804820EDAC}">
                        <c15:formulaRef>
                          <c15:sqref>'Vize-2'!$B$120:$B$128</c15:sqref>
                        </c15:formulaRef>
                      </c:ext>
                    </c:extLst>
                    <c:numCache>
                      <c:formatCode>@</c:formatCode>
                      <c:ptCount val="9"/>
                    </c:numCache>
                  </c:numRef>
                </c:val>
                <c:extLst>
                  <c:ext xmlns:c16="http://schemas.microsoft.com/office/drawing/2014/chart" uri="{C3380CC4-5D6E-409C-BE32-E72D297353CC}">
                    <c16:uniqueId val="{00000025-7407-4A7F-A778-538052283682}"/>
                  </c:ext>
                </c:extLst>
              </c15:ser>
            </c15:filteredPieSeries>
          </c:ext>
        </c:extLst>
      </c:pieChart>
      <c:spPr>
        <a:noFill/>
        <a:ln>
          <a:noFill/>
        </a:ln>
        <a:effectLst/>
      </c:spPr>
    </c:plotArea>
    <c:legend>
      <c:legendPos val="r"/>
      <c:overlay val="0"/>
      <c:spPr>
        <a:solidFill>
          <a:schemeClr val="lt1">
            <a:alpha val="50000"/>
          </a:schemeClr>
        </a:solid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tr-TR"/>
        </a:p>
      </c:txPr>
    </c:legend>
    <c:plotVisOnly val="1"/>
    <c:dispBlanksAs val="zero"/>
    <c:showDLblsOverMax val="0"/>
  </c:chart>
  <c:spPr>
    <a:pattFill prst="dkDnDiag">
      <a:fgClr>
        <a:schemeClr val="lt1"/>
      </a:fgClr>
      <a:bgClr>
        <a:schemeClr val="dk1">
          <a:lumMod val="10000"/>
          <a:lumOff val="90000"/>
        </a:schemeClr>
      </a:bgClr>
    </a:pattFill>
    <a:ln w="3175" cap="flat" cmpd="sng" algn="ctr">
      <a:solidFill>
        <a:sysClr val="windowText" lastClr="000000"/>
      </a:solidFill>
      <a:round/>
    </a:ln>
    <a:effectLst/>
  </c:spPr>
  <c:txPr>
    <a:bodyPr/>
    <a:lstStyle/>
    <a:p>
      <a:pPr>
        <a:defRPr/>
      </a:pPr>
      <a:endParaRPr lang="tr-TR"/>
    </a:p>
  </c:txPr>
  <c:printSettings>
    <c:headerFooter alignWithMargins="0"/>
    <c:pageMargins b="1" l="0.75000000000000022" r="0.75000000000000022" t="1" header="0.5" footer="0.5"/>
    <c:pageSetup paperSize="9" orientation="landscape" verticalDpi="0"/>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tr-TR"/>
  <c:roundedCorners val="0"/>
  <mc:AlternateContent xmlns:mc="http://schemas.openxmlformats.org/markup-compatibility/2006">
    <mc:Choice xmlns:c14="http://schemas.microsoft.com/office/drawing/2007/8/2/chart" Requires="c14">
      <c14:style val="102"/>
    </mc:Choice>
    <mc:Fallback>
      <c:style val="2"/>
    </mc:Fallback>
  </mc:AlternateContent>
  <c:chart>
    <c:title>
      <c:layout>
        <c:manualLayout>
          <c:xMode val="edge"/>
          <c:yMode val="edge"/>
          <c:x val="0.38464792391255181"/>
          <c:y val="1.2822596848468204E-2"/>
        </c:manualLayout>
      </c:layout>
      <c:overlay val="0"/>
      <c:spPr>
        <a:noFill/>
        <a:ln>
          <a:noFill/>
        </a:ln>
        <a:effectLst/>
      </c:spPr>
      <c:txPr>
        <a:bodyPr rot="0" spcFirstLastPara="1" vertOverflow="ellipsis" vert="horz" wrap="square" anchor="ctr" anchorCtr="1"/>
        <a:lstStyle/>
        <a:p>
          <a:pPr>
            <a:defRPr sz="700" b="1" i="0" u="none" strike="noStrike" kern="1200" cap="none" spc="0" normalizeH="0" baseline="0">
              <a:solidFill>
                <a:schemeClr val="dk1">
                  <a:lumMod val="50000"/>
                  <a:lumOff val="50000"/>
                </a:schemeClr>
              </a:solidFill>
              <a:latin typeface="+mn-lt"/>
              <a:ea typeface="+mj-ea"/>
              <a:cs typeface="+mj-cs"/>
            </a:defRPr>
          </a:pPr>
          <a:endParaRPr lang="tr-TR"/>
        </a:p>
      </c:txPr>
    </c:title>
    <c:autoTitleDeleted val="0"/>
    <c:plotArea>
      <c:layout>
        <c:manualLayout>
          <c:layoutTarget val="inner"/>
          <c:xMode val="edge"/>
          <c:yMode val="edge"/>
          <c:x val="0.11097957692852461"/>
          <c:y val="7.7585362874858302E-2"/>
          <c:w val="0.84016887869056445"/>
          <c:h val="0.77372895640737605"/>
        </c:manualLayout>
      </c:layout>
      <c:barChart>
        <c:barDir val="bar"/>
        <c:grouping val="clustered"/>
        <c:varyColors val="0"/>
        <c:ser>
          <c:idx val="1"/>
          <c:order val="1"/>
          <c:tx>
            <c:strRef>
              <c:f>'Vize-2'!$C$131</c:f>
              <c:strCache>
                <c:ptCount val="1"/>
                <c:pt idx="0">
                  <c:v>Top. Soru Sayısı</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700" b="0" i="0" u="none" strike="noStrike" kern="1200" baseline="0">
                    <a:solidFill>
                      <a:schemeClr val="dk1">
                        <a:lumMod val="75000"/>
                        <a:lumOff val="25000"/>
                      </a:schemeClr>
                    </a:solidFill>
                    <a:latin typeface="+mn-lt"/>
                    <a:ea typeface="+mn-ea"/>
                    <a:cs typeface="+mn-cs"/>
                  </a:defRPr>
                </a:pPr>
                <a:endParaRPr lang="tr-T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'Vize-2'!$A$132:$A$141</c:f>
              <c:strCache>
                <c:ptCount val="10"/>
                <c:pt idx="0">
                  <c:v> </c:v>
                </c:pt>
                <c:pt idx="1">
                  <c:v> </c:v>
                </c:pt>
                <c:pt idx="2">
                  <c:v> </c:v>
                </c:pt>
                <c:pt idx="3">
                  <c:v> </c:v>
                </c:pt>
                <c:pt idx="4">
                  <c:v> </c:v>
                </c:pt>
                <c:pt idx="5">
                  <c:v> </c:v>
                </c:pt>
                <c:pt idx="6">
                  <c:v> </c:v>
                </c:pt>
                <c:pt idx="7">
                  <c:v> </c:v>
                </c:pt>
                <c:pt idx="8">
                  <c:v> </c:v>
                </c:pt>
                <c:pt idx="9">
                  <c:v> </c:v>
                </c:pt>
              </c:strCache>
            </c:strRef>
          </c:cat>
          <c:val>
            <c:numRef>
              <c:f>'Vize-2'!$C$132:$C$141</c:f>
              <c:numCache>
                <c:formatCode>0</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A4E9-4EEA-A37A-DFC84E476223}"/>
            </c:ext>
          </c:extLst>
        </c:ser>
        <c:dLbls>
          <c:dLblPos val="outEnd"/>
          <c:showLegendKey val="0"/>
          <c:showVal val="1"/>
          <c:showCatName val="0"/>
          <c:showSerName val="0"/>
          <c:showPercent val="0"/>
          <c:showBubbleSize val="0"/>
        </c:dLbls>
        <c:gapWidth val="247"/>
        <c:axId val="1725282351"/>
        <c:axId val="1725286191"/>
        <c:extLst>
          <c:ext xmlns:c15="http://schemas.microsoft.com/office/drawing/2012/chart" uri="{02D57815-91ED-43cb-92C2-25804820EDAC}">
            <c15:filteredBarSeries>
              <c15:ser>
                <c:idx val="0"/>
                <c:order val="0"/>
                <c:tx>
                  <c:strRef>
                    <c:extLst>
                      <c:ext uri="{02D57815-91ED-43cb-92C2-25804820EDAC}">
                        <c15:formulaRef>
                          <c15:sqref>'Vize-2'!$B$131</c15:sqref>
                        </c15:formulaRef>
                      </c:ext>
                    </c:extLst>
                    <c:strCache>
                      <c:ptCount val="1"/>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75000"/>
                              <a:lumOff val="25000"/>
                            </a:schemeClr>
                          </a:solidFill>
                          <a:latin typeface="+mn-lt"/>
                          <a:ea typeface="+mn-ea"/>
                          <a:cs typeface="+mn-cs"/>
                        </a:defRPr>
                      </a:pPr>
                      <a:endParaRPr lang="tr-TR"/>
                    </a:p>
                  </c:txPr>
                  <c:dLblPos val="outEnd"/>
                  <c:showLegendKey val="0"/>
                  <c:showVal val="1"/>
                  <c:showCatName val="0"/>
                  <c:showSerName val="0"/>
                  <c:showPercent val="0"/>
                  <c:showBubbleSize val="0"/>
                  <c:showLeaderLines val="0"/>
                  <c:extLst>
                    <c:ext uri="{CE6537A1-D6FC-4f65-9D91-7224C49458BB}">
                      <c15:showLeaderLines val="1"/>
                      <c15:leaderLines>
                        <c:spPr>
                          <a:ln w="9525" cap="flat" cmpd="sng" algn="ctr">
                            <a:solidFill>
                              <a:schemeClr val="dk1">
                                <a:lumMod val="35000"/>
                                <a:lumOff val="65000"/>
                              </a:schemeClr>
                            </a:solidFill>
                            <a:round/>
                          </a:ln>
                          <a:effectLst/>
                        </c:spPr>
                      </c15:leaderLines>
                    </c:ext>
                  </c:extLst>
                </c:dLbls>
                <c:cat>
                  <c:strRef>
                    <c:extLst>
                      <c:ext uri="{02D57815-91ED-43cb-92C2-25804820EDAC}">
                        <c15:formulaRef>
                          <c15:sqref>'Vize-2'!$A$132:$A$141</c15:sqref>
                        </c15:formulaRef>
                      </c:ext>
                    </c:extLst>
                    <c:strCache>
                      <c:ptCount val="10"/>
                      <c:pt idx="0">
                        <c:v> </c:v>
                      </c:pt>
                      <c:pt idx="1">
                        <c:v> </c:v>
                      </c:pt>
                      <c:pt idx="2">
                        <c:v> </c:v>
                      </c:pt>
                      <c:pt idx="3">
                        <c:v> </c:v>
                      </c:pt>
                      <c:pt idx="4">
                        <c:v> </c:v>
                      </c:pt>
                      <c:pt idx="5">
                        <c:v> </c:v>
                      </c:pt>
                      <c:pt idx="6">
                        <c:v> </c:v>
                      </c:pt>
                      <c:pt idx="7">
                        <c:v> </c:v>
                      </c:pt>
                      <c:pt idx="8">
                        <c:v> </c:v>
                      </c:pt>
                      <c:pt idx="9">
                        <c:v> </c:v>
                      </c:pt>
                    </c:strCache>
                  </c:strRef>
                </c:cat>
                <c:val>
                  <c:numRef>
                    <c:extLst>
                      <c:ext uri="{02D57815-91ED-43cb-92C2-25804820EDAC}">
                        <c15:formulaRef>
                          <c15:sqref>'Vize-2'!$B$132:$B$141</c15:sqref>
                        </c15:formulaRef>
                      </c:ext>
                    </c:extLst>
                    <c:numCache>
                      <c:formatCode>General</c:formatCode>
                      <c:ptCount val="10"/>
                    </c:numCache>
                  </c:numRef>
                </c:val>
                <c:extLst>
                  <c:ext xmlns:c16="http://schemas.microsoft.com/office/drawing/2014/chart" uri="{C3380CC4-5D6E-409C-BE32-E72D297353CC}">
                    <c16:uniqueId val="{00000001-A4E9-4EEA-A37A-DFC84E476223}"/>
                  </c:ext>
                </c:extLst>
              </c15:ser>
            </c15:filteredBarSeries>
          </c:ext>
        </c:extLst>
      </c:barChart>
      <c:catAx>
        <c:axId val="1725282351"/>
        <c:scaling>
          <c:orientation val="minMax"/>
        </c:scaling>
        <c:delete val="0"/>
        <c:axPos val="l"/>
        <c:majorGridlines>
          <c:spPr>
            <a:ln w="9525" cap="flat" cmpd="sng" algn="ctr">
              <a:solidFill>
                <a:schemeClr val="dk1">
                  <a:lumMod val="15000"/>
                  <a:lumOff val="85000"/>
                </a:schemeClr>
              </a:solidFill>
              <a:round/>
            </a:ln>
            <a:effectLst/>
          </c:spPr>
        </c:majorGridlines>
        <c:numFmt formatCode="General" sourceLinked="1"/>
        <c:majorTickMark val="out"/>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700" b="1" i="0" u="none" strike="noStrike" kern="1200" cap="none" spc="0" normalizeH="0" baseline="0">
                <a:solidFill>
                  <a:schemeClr val="dk1">
                    <a:lumMod val="65000"/>
                    <a:lumOff val="35000"/>
                  </a:schemeClr>
                </a:solidFill>
                <a:latin typeface="+mn-lt"/>
                <a:ea typeface="+mn-ea"/>
                <a:cs typeface="+mn-cs"/>
              </a:defRPr>
            </a:pPr>
            <a:endParaRPr lang="tr-TR"/>
          </a:p>
        </c:txPr>
        <c:crossAx val="1725286191"/>
        <c:crosses val="autoZero"/>
        <c:auto val="1"/>
        <c:lblAlgn val="ctr"/>
        <c:lblOffset val="100"/>
        <c:noMultiLvlLbl val="0"/>
      </c:catAx>
      <c:valAx>
        <c:axId val="1725286191"/>
        <c:scaling>
          <c:orientation val="minMax"/>
        </c:scaling>
        <c:delete val="0"/>
        <c:axPos val="b"/>
        <c:majorGridlines>
          <c:spPr>
            <a:ln w="9525" cap="flat" cmpd="sng" algn="ctr">
              <a:solidFill>
                <a:schemeClr val="dk1">
                  <a:lumMod val="15000"/>
                  <a:lumOff val="85000"/>
                </a:schemeClr>
              </a:solidFill>
              <a:round/>
            </a:ln>
            <a:effectLst/>
          </c:spPr>
        </c:majorGridlines>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700" b="1" i="0" u="none" strike="noStrike" kern="1200" baseline="0">
                <a:solidFill>
                  <a:schemeClr val="dk1">
                    <a:lumMod val="65000"/>
                    <a:lumOff val="35000"/>
                  </a:schemeClr>
                </a:solidFill>
                <a:latin typeface="+mn-lt"/>
                <a:ea typeface="+mn-ea"/>
                <a:cs typeface="+mn-cs"/>
              </a:defRPr>
            </a:pPr>
            <a:endParaRPr lang="tr-TR"/>
          </a:p>
        </c:txPr>
        <c:crossAx val="1725282351"/>
        <c:crosses val="autoZero"/>
        <c:crossBetween val="between"/>
      </c:valAx>
      <c:spPr>
        <a:pattFill prst="ltDnDiag">
          <a:fgClr>
            <a:schemeClr val="dk1">
              <a:lumMod val="15000"/>
              <a:lumOff val="85000"/>
            </a:schemeClr>
          </a:fgClr>
          <a:bgClr>
            <a:schemeClr val="lt1"/>
          </a:bgClr>
        </a:pattFill>
        <a:ln>
          <a:noFill/>
        </a:ln>
        <a:effectLst/>
      </c:spPr>
    </c:plotArea>
    <c:plotVisOnly val="1"/>
    <c:dispBlanksAs val="gap"/>
    <c:showDLblsOverMax val="0"/>
  </c:chart>
  <c:spPr>
    <a:solidFill>
      <a:schemeClr val="lt1"/>
    </a:solidFill>
    <a:ln w="3175" cap="flat" cmpd="sng" algn="ctr">
      <a:solidFill>
        <a:sysClr val="windowText" lastClr="000000"/>
      </a:solidFill>
      <a:round/>
    </a:ln>
    <a:effectLst/>
  </c:spPr>
  <c:txPr>
    <a:bodyPr/>
    <a:lstStyle/>
    <a:p>
      <a:pPr>
        <a:defRPr/>
      </a:pPr>
      <a:endParaRPr lang="tr-TR"/>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tr-TR"/>
  <c:roundedCorners val="0"/>
  <mc:AlternateContent xmlns:mc="http://schemas.openxmlformats.org/markup-compatibility/2006">
    <mc:Choice xmlns:c14="http://schemas.microsoft.com/office/drawing/2007/8/2/chart" Requires="c14">
      <c14:style val="106"/>
    </mc:Choice>
    <mc:Fallback>
      <c:style val="6"/>
    </mc:Fallback>
  </mc:AlternateContent>
  <c:chart>
    <c:title>
      <c:layout>
        <c:manualLayout>
          <c:xMode val="edge"/>
          <c:yMode val="edge"/>
          <c:x val="0.21458464991652124"/>
          <c:y val="0"/>
        </c:manualLayout>
      </c:layout>
      <c:overlay val="0"/>
      <c:spPr>
        <a:noFill/>
        <a:ln>
          <a:noFill/>
        </a:ln>
        <a:effectLst/>
      </c:spPr>
      <c:txPr>
        <a:bodyPr rot="0" spcFirstLastPara="1" vertOverflow="ellipsis" vert="horz" wrap="square" anchor="ctr" anchorCtr="1"/>
        <a:lstStyle/>
        <a:p>
          <a:pPr>
            <a:defRPr sz="700" b="1" i="0" u="none" strike="noStrike" kern="1200" cap="all" spc="120" normalizeH="0" baseline="0">
              <a:solidFill>
                <a:schemeClr val="tx1">
                  <a:lumMod val="65000"/>
                  <a:lumOff val="35000"/>
                </a:schemeClr>
              </a:solidFill>
              <a:latin typeface="+mn-lt"/>
              <a:ea typeface="+mn-ea"/>
              <a:cs typeface="+mn-cs"/>
            </a:defRPr>
          </a:pPr>
          <a:endParaRPr lang="tr-TR"/>
        </a:p>
      </c:txPr>
    </c:title>
    <c:autoTitleDeleted val="0"/>
    <c:plotArea>
      <c:layout/>
      <c:barChart>
        <c:barDir val="col"/>
        <c:grouping val="clustered"/>
        <c:varyColors val="0"/>
        <c:ser>
          <c:idx val="1"/>
          <c:order val="1"/>
          <c:tx>
            <c:strRef>
              <c:f>'Vize-2'!$D$131</c:f>
              <c:strCache>
                <c:ptCount val="1"/>
                <c:pt idx="0">
                  <c:v>Ort. Başarı (%)</c:v>
                </c:pt>
              </c:strCache>
            </c:strRef>
          </c:tx>
          <c:spPr>
            <a:solidFill>
              <a:schemeClr val="accent4">
                <a:shade val="76000"/>
              </a:schemeClr>
            </a:solidFill>
            <a:ln>
              <a:noFill/>
            </a:ln>
            <a:effectLst/>
          </c:spPr>
          <c:invertIfNegative val="0"/>
          <c:dLbls>
            <c:spPr>
              <a:noFill/>
              <a:ln>
                <a:noFill/>
              </a:ln>
              <a:effectLst/>
            </c:spPr>
            <c:txPr>
              <a:bodyPr rot="-5400000" spcFirstLastPara="1" vertOverflow="clip" horzOverflow="clip" vert="horz" wrap="square" lIns="38100" tIns="19050" rIns="38100" bIns="19050" anchor="ctr" anchorCtr="1">
                <a:spAutoFit/>
              </a:bodyPr>
              <a:lstStyle/>
              <a:p>
                <a:pPr>
                  <a:defRPr sz="600" b="0" i="0" u="none" strike="noStrike" kern="1200" baseline="0">
                    <a:solidFill>
                      <a:schemeClr val="tx1">
                        <a:lumMod val="50000"/>
                        <a:lumOff val="50000"/>
                      </a:schemeClr>
                    </a:solidFill>
                    <a:latin typeface="+mn-lt"/>
                    <a:ea typeface="+mn-ea"/>
                    <a:cs typeface="+mn-cs"/>
                  </a:defRPr>
                </a:pPr>
                <a:endParaRPr lang="tr-T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'Vize-2'!$A$132:$A$141</c:f>
              <c:strCache>
                <c:ptCount val="10"/>
                <c:pt idx="0">
                  <c:v> </c:v>
                </c:pt>
                <c:pt idx="1">
                  <c:v> </c:v>
                </c:pt>
                <c:pt idx="2">
                  <c:v> </c:v>
                </c:pt>
                <c:pt idx="3">
                  <c:v> </c:v>
                </c:pt>
                <c:pt idx="4">
                  <c:v> </c:v>
                </c:pt>
                <c:pt idx="5">
                  <c:v> </c:v>
                </c:pt>
                <c:pt idx="6">
                  <c:v> </c:v>
                </c:pt>
                <c:pt idx="7">
                  <c:v> </c:v>
                </c:pt>
                <c:pt idx="8">
                  <c:v> </c:v>
                </c:pt>
                <c:pt idx="9">
                  <c:v> </c:v>
                </c:pt>
              </c:strCache>
            </c:strRef>
          </c:cat>
          <c:val>
            <c:numRef>
              <c:f>'Vize-2'!$D$132:$D$141</c:f>
              <c:numCache>
                <c:formatCode>0.00</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4447-407E-A24C-2770CBF72913}"/>
            </c:ext>
          </c:extLst>
        </c:ser>
        <c:dLbls>
          <c:dLblPos val="outEnd"/>
          <c:showLegendKey val="0"/>
          <c:showVal val="1"/>
          <c:showCatName val="0"/>
          <c:showSerName val="0"/>
          <c:showPercent val="0"/>
          <c:showBubbleSize val="0"/>
        </c:dLbls>
        <c:gapWidth val="444"/>
        <c:overlap val="-90"/>
        <c:axId val="1838051535"/>
        <c:axId val="1838056335"/>
        <c:extLst>
          <c:ext xmlns:c15="http://schemas.microsoft.com/office/drawing/2012/chart" uri="{02D57815-91ED-43cb-92C2-25804820EDAC}">
            <c15:filteredBarSeries>
              <c15:ser>
                <c:idx val="0"/>
                <c:order val="0"/>
                <c:tx>
                  <c:strRef>
                    <c:extLst>
                      <c:ext uri="{02D57815-91ED-43cb-92C2-25804820EDAC}">
                        <c15:formulaRef>
                          <c15:sqref>'Vize-2'!$B$131</c15:sqref>
                        </c15:formulaRef>
                      </c:ext>
                    </c:extLst>
                    <c:strCache>
                      <c:ptCount val="1"/>
                    </c:strCache>
                  </c:strRef>
                </c:tx>
                <c:spPr>
                  <a:solidFill>
                    <a:schemeClr val="accent4">
                      <a:tint val="77000"/>
                    </a:schemeClr>
                  </a:solidFill>
                  <a:ln>
                    <a:noFill/>
                  </a:ln>
                  <a:effectLst/>
                </c:spPr>
                <c:invertIfNegative val="0"/>
                <c:dLbls>
                  <c:spPr>
                    <a:noFill/>
                    <a:ln>
                      <a:noFill/>
                    </a:ln>
                    <a:effectLst/>
                  </c:spPr>
                  <c:txPr>
                    <a:bodyPr rot="-5400000" spcFirstLastPara="1" vertOverflow="clip" horzOverflow="clip" vert="horz" wrap="square" lIns="38100" tIns="19050" rIns="38100" bIns="19050" anchor="ctr" anchorCtr="1">
                      <a:spAutoFit/>
                    </a:bodyPr>
                    <a:lstStyle/>
                    <a:p>
                      <a:pPr>
                        <a:defRPr sz="800" b="0" i="0" u="none" strike="noStrike" kern="1200" baseline="0">
                          <a:solidFill>
                            <a:schemeClr val="tx1">
                              <a:lumMod val="50000"/>
                              <a:lumOff val="50000"/>
                            </a:schemeClr>
                          </a:solidFill>
                          <a:latin typeface="+mn-lt"/>
                          <a:ea typeface="+mn-ea"/>
                          <a:cs typeface="+mn-cs"/>
                        </a:defRPr>
                      </a:pPr>
                      <a:endParaRPr lang="tr-TR"/>
                    </a:p>
                  </c:txPr>
                  <c:dLblPos val="outEnd"/>
                  <c:showLegendKey val="0"/>
                  <c:showVal val="1"/>
                  <c:showCatName val="0"/>
                  <c:showSerName val="0"/>
                  <c:showPercent val="0"/>
                  <c:showBubbleSize val="0"/>
                  <c:showLeaderLines val="0"/>
                  <c:extLst>
                    <c:ext uri="{CE6537A1-D6FC-4f65-9D91-7224C49458BB}">
                      <c15:showLeaderLines val="1"/>
                      <c15:leaderLines>
                        <c:spPr>
                          <a:ln w="9525">
                            <a:solidFill>
                              <a:schemeClr val="tx1">
                                <a:lumMod val="35000"/>
                                <a:lumOff val="65000"/>
                              </a:schemeClr>
                            </a:solidFill>
                          </a:ln>
                          <a:effectLst/>
                        </c:spPr>
                      </c15:leaderLines>
                    </c:ext>
                  </c:extLst>
                </c:dLbls>
                <c:cat>
                  <c:strRef>
                    <c:extLst>
                      <c:ext uri="{02D57815-91ED-43cb-92C2-25804820EDAC}">
                        <c15:formulaRef>
                          <c15:sqref>'Vize-2'!$A$132:$A$141</c15:sqref>
                        </c15:formulaRef>
                      </c:ext>
                    </c:extLst>
                    <c:strCache>
                      <c:ptCount val="10"/>
                      <c:pt idx="0">
                        <c:v> </c:v>
                      </c:pt>
                      <c:pt idx="1">
                        <c:v> </c:v>
                      </c:pt>
                      <c:pt idx="2">
                        <c:v> </c:v>
                      </c:pt>
                      <c:pt idx="3">
                        <c:v> </c:v>
                      </c:pt>
                      <c:pt idx="4">
                        <c:v> </c:v>
                      </c:pt>
                      <c:pt idx="5">
                        <c:v> </c:v>
                      </c:pt>
                      <c:pt idx="6">
                        <c:v> </c:v>
                      </c:pt>
                      <c:pt idx="7">
                        <c:v> </c:v>
                      </c:pt>
                      <c:pt idx="8">
                        <c:v> </c:v>
                      </c:pt>
                      <c:pt idx="9">
                        <c:v> </c:v>
                      </c:pt>
                    </c:strCache>
                  </c:strRef>
                </c:cat>
                <c:val>
                  <c:numRef>
                    <c:extLst>
                      <c:ext uri="{02D57815-91ED-43cb-92C2-25804820EDAC}">
                        <c15:formulaRef>
                          <c15:sqref>'Vize-2'!$B$132:$B$141</c15:sqref>
                        </c15:formulaRef>
                      </c:ext>
                    </c:extLst>
                    <c:numCache>
                      <c:formatCode>General</c:formatCode>
                      <c:ptCount val="10"/>
                    </c:numCache>
                  </c:numRef>
                </c:val>
                <c:extLst>
                  <c:ext xmlns:c16="http://schemas.microsoft.com/office/drawing/2014/chart" uri="{C3380CC4-5D6E-409C-BE32-E72D297353CC}">
                    <c16:uniqueId val="{00000001-4447-407E-A24C-2770CBF72913}"/>
                  </c:ext>
                </c:extLst>
              </c15:ser>
            </c15:filteredBarSeries>
          </c:ext>
        </c:extLst>
      </c:barChart>
      <c:catAx>
        <c:axId val="1838051535"/>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cap="all" spc="120" normalizeH="0" baseline="0">
                <a:solidFill>
                  <a:schemeClr val="tx1">
                    <a:lumMod val="65000"/>
                    <a:lumOff val="35000"/>
                  </a:schemeClr>
                </a:solidFill>
                <a:latin typeface="+mn-lt"/>
                <a:ea typeface="+mn-ea"/>
                <a:cs typeface="+mn-cs"/>
              </a:defRPr>
            </a:pPr>
            <a:endParaRPr lang="tr-TR"/>
          </a:p>
        </c:txPr>
        <c:crossAx val="1838056335"/>
        <c:crosses val="autoZero"/>
        <c:auto val="1"/>
        <c:lblAlgn val="ctr"/>
        <c:lblOffset val="100"/>
        <c:noMultiLvlLbl val="0"/>
      </c:catAx>
      <c:valAx>
        <c:axId val="1838056335"/>
        <c:scaling>
          <c:orientation val="minMax"/>
        </c:scaling>
        <c:delete val="1"/>
        <c:axPos val="l"/>
        <c:numFmt formatCode="0.00" sourceLinked="1"/>
        <c:majorTickMark val="none"/>
        <c:minorTickMark val="none"/>
        <c:tickLblPos val="nextTo"/>
        <c:crossAx val="1838051535"/>
        <c:crosses val="autoZero"/>
        <c:crossBetween val="between"/>
      </c:valAx>
      <c:spPr>
        <a:noFill/>
        <a:ln>
          <a:noFill/>
        </a:ln>
        <a:effectLst/>
      </c:spPr>
    </c:plotArea>
    <c:plotVisOnly val="1"/>
    <c:dispBlanksAs val="gap"/>
    <c:showDLblsOverMax val="0"/>
  </c:chart>
  <c:spPr>
    <a:solidFill>
      <a:schemeClr val="lt1"/>
    </a:solidFill>
    <a:ln w="3175" cap="flat" cmpd="sng" algn="ctr">
      <a:solidFill>
        <a:sysClr val="windowText" lastClr="000000"/>
      </a:solidFill>
      <a:round/>
    </a:ln>
    <a:effectLst/>
  </c:spPr>
  <c:txPr>
    <a:bodyPr/>
    <a:lstStyle/>
    <a:p>
      <a:pPr>
        <a:defRPr/>
      </a:pPr>
      <a:endParaRPr lang="tr-TR"/>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withinLinearReversed" id="24">
  <a:schemeClr val="accent4"/>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withinLinearReversed" id="24">
  <a:schemeClr val="accent4"/>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withinLinearReversed" id="24">
  <a:schemeClr val="accent4"/>
</cs:colorStyle>
</file>

<file path=xl/charts/colors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withinLinearReversed" id="24">
  <a:schemeClr val="accent4"/>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withinLinearReversed" id="24">
  <a:schemeClr val="accent4"/>
</cs:colorStyle>
</file>

<file path=xl/charts/style1.xml><?xml version="1.0" encoding="utf-8"?>
<cs:chartStyle xmlns:cs="http://schemas.microsoft.com/office/drawing/2012/chartStyle" xmlns:a="http://schemas.openxmlformats.org/drawingml/2006/main" id="207">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31750" cap="rnd">
        <a:solidFill>
          <a:schemeClr val="phClr"/>
        </a:solidFill>
        <a:round/>
      </a:ln>
    </cs:spPr>
  </cs:dataPointLine>
  <cs:dataPointMarker>
    <cs:lnRef idx="0"/>
    <cs:fillRef idx="3">
      <cs:styleClr val="auto"/>
    </cs:fillRef>
    <cs:effectRef idx="2"/>
    <cs:fontRef idx="minor">
      <a:schemeClr val="tx2"/>
    </cs:fontRef>
    <cs:spPr>
      <a:ln w="12700">
        <a:solidFill>
          <a:schemeClr val="lt2"/>
        </a:solidFill>
        <a:round/>
      </a:ln>
    </cs:spPr>
  </cs:dataPointMarker>
  <cs:dataPointMarkerLayout symbol="circle" size="6"/>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tx2">
            <a:lumMod val="60000"/>
            <a:lumOff val="40000"/>
          </a:schemeClr>
        </a:solidFill>
        <a:prstDash val="dash"/>
      </a:ln>
    </cs:spPr>
  </cs:dropLine>
  <cs:errorBar>
    <cs:lnRef idx="0"/>
    <cs:fillRef idx="0"/>
    <cs:effectRef idx="0"/>
    <cs:fontRef idx="minor">
      <a:schemeClr val="tx2"/>
    </cs:fontRef>
    <cs:spPr>
      <a:ln w="9525">
        <a:solidFill>
          <a:schemeClr val="tx2">
            <a:lumMod val="75000"/>
            <a:lumOff val="2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tx2">
            <a:lumMod val="60000"/>
            <a:lumOff val="40000"/>
          </a:schemeClr>
        </a:solidFill>
        <a:prstDash val="dash"/>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19050" cap="rnd">
        <a:solidFill>
          <a:schemeClr val="phClr"/>
        </a:solidFill>
        <a:prstDash val="sysDash"/>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defRPr sz="900" kern="1200"/>
  </cs:valueAxis>
  <cs:wall>
    <cs:lnRef idx="0"/>
    <cs:fillRef idx="0"/>
    <cs:effectRef idx="0"/>
    <cs:fontRef idx="minor">
      <a:schemeClr val="tx2"/>
    </cs:fontRef>
  </cs:wall>
</cs:chartStyle>
</file>

<file path=xl/charts/style1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07">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31750" cap="rnd">
        <a:solidFill>
          <a:schemeClr val="phClr"/>
        </a:solidFill>
        <a:round/>
      </a:ln>
    </cs:spPr>
  </cs:dataPointLine>
  <cs:dataPointMarker>
    <cs:lnRef idx="0"/>
    <cs:fillRef idx="3">
      <cs:styleClr val="auto"/>
    </cs:fillRef>
    <cs:effectRef idx="2"/>
    <cs:fontRef idx="minor">
      <a:schemeClr val="tx2"/>
    </cs:fontRef>
    <cs:spPr>
      <a:ln w="12700">
        <a:solidFill>
          <a:schemeClr val="lt2"/>
        </a:solidFill>
        <a:round/>
      </a:ln>
    </cs:spPr>
  </cs:dataPointMarker>
  <cs:dataPointMarkerLayout symbol="circle" size="6"/>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tx2">
            <a:lumMod val="60000"/>
            <a:lumOff val="40000"/>
          </a:schemeClr>
        </a:solidFill>
        <a:prstDash val="dash"/>
      </a:ln>
    </cs:spPr>
  </cs:dropLine>
  <cs:errorBar>
    <cs:lnRef idx="0"/>
    <cs:fillRef idx="0"/>
    <cs:effectRef idx="0"/>
    <cs:fontRef idx="minor">
      <a:schemeClr val="tx2"/>
    </cs:fontRef>
    <cs:spPr>
      <a:ln w="9525">
        <a:solidFill>
          <a:schemeClr val="tx2">
            <a:lumMod val="75000"/>
            <a:lumOff val="2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tx2">
            <a:lumMod val="60000"/>
            <a:lumOff val="40000"/>
          </a:schemeClr>
        </a:solidFill>
        <a:prstDash val="dash"/>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19050" cap="rnd">
        <a:solidFill>
          <a:schemeClr val="phClr"/>
        </a:solidFill>
        <a:prstDash val="sysDash"/>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defRPr sz="900" kern="1200"/>
  </cs:valueAxis>
  <cs:wall>
    <cs:lnRef idx="0"/>
    <cs:fillRef idx="0"/>
    <cs:effectRef idx="0"/>
    <cs:fontRef idx="minor">
      <a:schemeClr val="tx2"/>
    </cs:fontRef>
  </cs:wall>
</cs:chartStyle>
</file>

<file path=xl/charts/style12.xml><?xml version="1.0" encoding="utf-8"?>
<cs:chartStyle xmlns:cs="http://schemas.microsoft.com/office/drawing/2012/chartStyle" xmlns:a="http://schemas.openxmlformats.org/drawingml/2006/main" id="256">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defRPr sz="900" kern="1200" cap="none" spc="0" normalizeH="0" baseline="0"/>
  </cs:categoryAxis>
  <cs:chartArea>
    <cs:lnRef idx="0"/>
    <cs:fillRef idx="0"/>
    <cs:effectRef idx="0"/>
    <cs:fontRef idx="minor">
      <a:schemeClr val="dk1"/>
    </cs:fontRef>
    <cs:spPr>
      <a:pattFill prst="dkDnDiag">
        <a:fgClr>
          <a:schemeClr val="lt1"/>
        </a:fgClr>
        <a:bgClr>
          <a:schemeClr val="dk1">
            <a:lumMod val="10000"/>
            <a:lumOff val="90000"/>
          </a:schemeClr>
        </a:bgClr>
      </a:patt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alpha val="75000"/>
        </a:schemeClr>
      </a:solidFill>
      <a:ln w="9525">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gradFill>
        <a:gsLst>
          <a:gs pos="100000">
            <a:schemeClr val="phClr">
              <a:lumMod val="60000"/>
              <a:lumOff val="40000"/>
            </a:schemeClr>
          </a:gs>
          <a:gs pos="0">
            <a:schemeClr val="phClr"/>
          </a:gs>
        </a:gsLst>
        <a:lin ang="5400000" scaled="0"/>
      </a:gradFill>
      <a:ln w="19050">
        <a:solidFill>
          <a:schemeClr val="lt1"/>
        </a:solidFill>
      </a:ln>
    </cs:spPr>
  </cs:dataPoint>
  <cs:dataPoint3D>
    <cs:lnRef idx="0"/>
    <cs:fillRef idx="0">
      <cs:styleClr val="auto"/>
    </cs:fillRef>
    <cs:effectRef idx="0"/>
    <cs:fontRef idx="minor">
      <a:schemeClr val="tx1"/>
    </cs:fontRef>
    <cs:spPr>
      <a:gradFill>
        <a:gsLst>
          <a:gs pos="100000">
            <a:schemeClr val="phClr">
              <a:lumMod val="60000"/>
              <a:lumOff val="40000"/>
            </a:schemeClr>
          </a:gs>
          <a:gs pos="0">
            <a:schemeClr val="phClr"/>
          </a:gs>
        </a:gsLst>
        <a:lin ang="5400000" scaled="0"/>
      </a:gradFill>
      <a:ln w="50800">
        <a:solidFill>
          <a:schemeClr val="lt1"/>
        </a:solidFill>
      </a:ln>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spPr>
      <a:solidFill>
        <a:schemeClr val="lt1">
          <a:alpha val="50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wall>
</cs:chartStyle>
</file>

<file path=xl/charts/style13.xml><?xml version="1.0" encoding="utf-8"?>
<cs:chartStyle xmlns:cs="http://schemas.microsoft.com/office/drawing/2012/chartStyle" xmlns:a="http://schemas.openxmlformats.org/drawingml/2006/main" id="221">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14.xml><?xml version="1.0" encoding="utf-8"?>
<cs:chartStyle xmlns:cs="http://schemas.microsoft.com/office/drawing/2012/chartStyle" xmlns:a="http://schemas.openxmlformats.org/drawingml/2006/main" id="202">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800" kern="1200" cap="all" spc="1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50000"/>
        <a:lumOff val="50000"/>
      </a:schemeClr>
    </cs:fontRef>
    <cs:defRPr sz="800" b="0" i="0" u="none" strike="noStrike" kern="1200" baseline="0"/>
    <cs:bodyPr rot="-5400000" spcFirstLastPara="1" vertOverflow="clip" horzOverflow="clip" vert="horz" wrap="square" lIns="38100" tIns="19050" rIns="38100" bIns="19050" anchor="ctr" anchorCtr="1">
      <a:spAutoFit/>
    </cs:bodyPr>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a:solidFill>
          <a:schemeClr val="phClr"/>
        </a:solidFill>
        <a:round/>
      </a:ln>
    </cs:spPr>
  </cs:dataPointMarker>
  <cs:dataPointMarkerLayout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15000"/>
            <a:lumOff val="8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spc="120" normalizeH="0" baseline="0"/>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8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wall>
</cs:chartStyle>
</file>

<file path=xl/charts/style1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07">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31750" cap="rnd">
        <a:solidFill>
          <a:schemeClr val="phClr"/>
        </a:solidFill>
        <a:round/>
      </a:ln>
    </cs:spPr>
  </cs:dataPointLine>
  <cs:dataPointMarker>
    <cs:lnRef idx="0"/>
    <cs:fillRef idx="3">
      <cs:styleClr val="auto"/>
    </cs:fillRef>
    <cs:effectRef idx="2"/>
    <cs:fontRef idx="minor">
      <a:schemeClr val="tx2"/>
    </cs:fontRef>
    <cs:spPr>
      <a:ln w="12700">
        <a:solidFill>
          <a:schemeClr val="lt2"/>
        </a:solidFill>
        <a:round/>
      </a:ln>
    </cs:spPr>
  </cs:dataPointMarker>
  <cs:dataPointMarkerLayout symbol="circle" size="6"/>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tx2">
            <a:lumMod val="60000"/>
            <a:lumOff val="40000"/>
          </a:schemeClr>
        </a:solidFill>
        <a:prstDash val="dash"/>
      </a:ln>
    </cs:spPr>
  </cs:dropLine>
  <cs:errorBar>
    <cs:lnRef idx="0"/>
    <cs:fillRef idx="0"/>
    <cs:effectRef idx="0"/>
    <cs:fontRef idx="minor">
      <a:schemeClr val="tx2"/>
    </cs:fontRef>
    <cs:spPr>
      <a:ln w="9525">
        <a:solidFill>
          <a:schemeClr val="tx2">
            <a:lumMod val="75000"/>
            <a:lumOff val="2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tx2">
            <a:lumMod val="60000"/>
            <a:lumOff val="40000"/>
          </a:schemeClr>
        </a:solidFill>
        <a:prstDash val="dash"/>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19050" cap="rnd">
        <a:solidFill>
          <a:schemeClr val="phClr"/>
        </a:solidFill>
        <a:prstDash val="sysDash"/>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defRPr sz="900" kern="1200"/>
  </cs:valueAxis>
  <cs:wall>
    <cs:lnRef idx="0"/>
    <cs:fillRef idx="0"/>
    <cs:effectRef idx="0"/>
    <cs:fontRef idx="minor">
      <a:schemeClr val="tx2"/>
    </cs:fontRef>
  </cs:wall>
</cs:chartStyle>
</file>

<file path=xl/charts/style17.xml><?xml version="1.0" encoding="utf-8"?>
<cs:chartStyle xmlns:cs="http://schemas.microsoft.com/office/drawing/2012/chartStyle" xmlns:a="http://schemas.openxmlformats.org/drawingml/2006/main" id="256">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defRPr sz="900" kern="1200" cap="none" spc="0" normalizeH="0" baseline="0"/>
  </cs:categoryAxis>
  <cs:chartArea>
    <cs:lnRef idx="0"/>
    <cs:fillRef idx="0"/>
    <cs:effectRef idx="0"/>
    <cs:fontRef idx="minor">
      <a:schemeClr val="dk1"/>
    </cs:fontRef>
    <cs:spPr>
      <a:pattFill prst="dkDnDiag">
        <a:fgClr>
          <a:schemeClr val="lt1"/>
        </a:fgClr>
        <a:bgClr>
          <a:schemeClr val="dk1">
            <a:lumMod val="10000"/>
            <a:lumOff val="90000"/>
          </a:schemeClr>
        </a:bgClr>
      </a:patt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alpha val="75000"/>
        </a:schemeClr>
      </a:solidFill>
      <a:ln w="9525">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gradFill>
        <a:gsLst>
          <a:gs pos="100000">
            <a:schemeClr val="phClr">
              <a:lumMod val="60000"/>
              <a:lumOff val="40000"/>
            </a:schemeClr>
          </a:gs>
          <a:gs pos="0">
            <a:schemeClr val="phClr"/>
          </a:gs>
        </a:gsLst>
        <a:lin ang="5400000" scaled="0"/>
      </a:gradFill>
      <a:ln w="19050">
        <a:solidFill>
          <a:schemeClr val="lt1"/>
        </a:solidFill>
      </a:ln>
    </cs:spPr>
  </cs:dataPoint>
  <cs:dataPoint3D>
    <cs:lnRef idx="0"/>
    <cs:fillRef idx="0">
      <cs:styleClr val="auto"/>
    </cs:fillRef>
    <cs:effectRef idx="0"/>
    <cs:fontRef idx="minor">
      <a:schemeClr val="tx1"/>
    </cs:fontRef>
    <cs:spPr>
      <a:gradFill>
        <a:gsLst>
          <a:gs pos="100000">
            <a:schemeClr val="phClr">
              <a:lumMod val="60000"/>
              <a:lumOff val="40000"/>
            </a:schemeClr>
          </a:gs>
          <a:gs pos="0">
            <a:schemeClr val="phClr"/>
          </a:gs>
        </a:gsLst>
        <a:lin ang="5400000" scaled="0"/>
      </a:gradFill>
      <a:ln w="50800">
        <a:solidFill>
          <a:schemeClr val="lt1"/>
        </a:solidFill>
      </a:ln>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spPr>
      <a:solidFill>
        <a:schemeClr val="lt1">
          <a:alpha val="50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wall>
</cs:chartStyle>
</file>

<file path=xl/charts/style18.xml><?xml version="1.0" encoding="utf-8"?>
<cs:chartStyle xmlns:cs="http://schemas.microsoft.com/office/drawing/2012/chartStyle" xmlns:a="http://schemas.openxmlformats.org/drawingml/2006/main" id="221">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19.xml><?xml version="1.0" encoding="utf-8"?>
<cs:chartStyle xmlns:cs="http://schemas.microsoft.com/office/drawing/2012/chartStyle" xmlns:a="http://schemas.openxmlformats.org/drawingml/2006/main" id="202">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800" kern="1200" cap="all" spc="1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50000"/>
        <a:lumOff val="50000"/>
      </a:schemeClr>
    </cs:fontRef>
    <cs:defRPr sz="800" b="0" i="0" u="none" strike="noStrike" kern="1200" baseline="0"/>
    <cs:bodyPr rot="-5400000" spcFirstLastPara="1" vertOverflow="clip" horzOverflow="clip" vert="horz" wrap="square" lIns="38100" tIns="19050" rIns="38100" bIns="19050" anchor="ctr" anchorCtr="1">
      <a:spAutoFit/>
    </cs:bodyPr>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a:solidFill>
          <a:schemeClr val="phClr"/>
        </a:solidFill>
        <a:round/>
      </a:ln>
    </cs:spPr>
  </cs:dataPointMarker>
  <cs:dataPointMarkerLayout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15000"/>
            <a:lumOff val="8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spc="120" normalizeH="0" baseline="0"/>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8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wall>
</cs:chartStyle>
</file>

<file path=xl/charts/style2.xml><?xml version="1.0" encoding="utf-8"?>
<cs:chartStyle xmlns:cs="http://schemas.microsoft.com/office/drawing/2012/chartStyle" xmlns:a="http://schemas.openxmlformats.org/drawingml/2006/main" id="256">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defRPr sz="900" kern="1200" cap="none" spc="0" normalizeH="0" baseline="0"/>
  </cs:categoryAxis>
  <cs:chartArea>
    <cs:lnRef idx="0"/>
    <cs:fillRef idx="0"/>
    <cs:effectRef idx="0"/>
    <cs:fontRef idx="minor">
      <a:schemeClr val="dk1"/>
    </cs:fontRef>
    <cs:spPr>
      <a:pattFill prst="dkDnDiag">
        <a:fgClr>
          <a:schemeClr val="lt1"/>
        </a:fgClr>
        <a:bgClr>
          <a:schemeClr val="dk1">
            <a:lumMod val="10000"/>
            <a:lumOff val="90000"/>
          </a:schemeClr>
        </a:bgClr>
      </a:patt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alpha val="75000"/>
        </a:schemeClr>
      </a:solidFill>
      <a:ln w="9525">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gradFill>
        <a:gsLst>
          <a:gs pos="100000">
            <a:schemeClr val="phClr">
              <a:lumMod val="60000"/>
              <a:lumOff val="40000"/>
            </a:schemeClr>
          </a:gs>
          <a:gs pos="0">
            <a:schemeClr val="phClr"/>
          </a:gs>
        </a:gsLst>
        <a:lin ang="5400000" scaled="0"/>
      </a:gradFill>
      <a:ln w="19050">
        <a:solidFill>
          <a:schemeClr val="lt1"/>
        </a:solidFill>
      </a:ln>
    </cs:spPr>
  </cs:dataPoint>
  <cs:dataPoint3D>
    <cs:lnRef idx="0"/>
    <cs:fillRef idx="0">
      <cs:styleClr val="auto"/>
    </cs:fillRef>
    <cs:effectRef idx="0"/>
    <cs:fontRef idx="minor">
      <a:schemeClr val="tx1"/>
    </cs:fontRef>
    <cs:spPr>
      <a:gradFill>
        <a:gsLst>
          <a:gs pos="100000">
            <a:schemeClr val="phClr">
              <a:lumMod val="60000"/>
              <a:lumOff val="40000"/>
            </a:schemeClr>
          </a:gs>
          <a:gs pos="0">
            <a:schemeClr val="phClr"/>
          </a:gs>
        </a:gsLst>
        <a:lin ang="5400000" scaled="0"/>
      </a:gradFill>
      <a:ln w="50800">
        <a:solidFill>
          <a:schemeClr val="lt1"/>
        </a:solidFill>
      </a:ln>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spPr>
      <a:solidFill>
        <a:schemeClr val="lt1">
          <a:alpha val="50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wall>
</cs:chartStyle>
</file>

<file path=xl/charts/style2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56">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defRPr sz="900" kern="1200" cap="none" spc="0" normalizeH="0" baseline="0"/>
  </cs:categoryAxis>
  <cs:chartArea>
    <cs:lnRef idx="0"/>
    <cs:fillRef idx="0"/>
    <cs:effectRef idx="0"/>
    <cs:fontRef idx="minor">
      <a:schemeClr val="dk1"/>
    </cs:fontRef>
    <cs:spPr>
      <a:pattFill prst="dkDnDiag">
        <a:fgClr>
          <a:schemeClr val="lt1"/>
        </a:fgClr>
        <a:bgClr>
          <a:schemeClr val="dk1">
            <a:lumMod val="10000"/>
            <a:lumOff val="90000"/>
          </a:schemeClr>
        </a:bgClr>
      </a:patt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alpha val="75000"/>
        </a:schemeClr>
      </a:solidFill>
      <a:ln w="9525">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gradFill>
        <a:gsLst>
          <a:gs pos="100000">
            <a:schemeClr val="phClr">
              <a:lumMod val="60000"/>
              <a:lumOff val="40000"/>
            </a:schemeClr>
          </a:gs>
          <a:gs pos="0">
            <a:schemeClr val="phClr"/>
          </a:gs>
        </a:gsLst>
        <a:lin ang="5400000" scaled="0"/>
      </a:gradFill>
      <a:ln w="19050">
        <a:solidFill>
          <a:schemeClr val="lt1"/>
        </a:solidFill>
      </a:ln>
    </cs:spPr>
  </cs:dataPoint>
  <cs:dataPoint3D>
    <cs:lnRef idx="0"/>
    <cs:fillRef idx="0">
      <cs:styleClr val="auto"/>
    </cs:fillRef>
    <cs:effectRef idx="0"/>
    <cs:fontRef idx="minor">
      <a:schemeClr val="tx1"/>
    </cs:fontRef>
    <cs:spPr>
      <a:gradFill>
        <a:gsLst>
          <a:gs pos="100000">
            <a:schemeClr val="phClr">
              <a:lumMod val="60000"/>
              <a:lumOff val="40000"/>
            </a:schemeClr>
          </a:gs>
          <a:gs pos="0">
            <a:schemeClr val="phClr"/>
          </a:gs>
        </a:gsLst>
        <a:lin ang="5400000" scaled="0"/>
      </a:gradFill>
      <a:ln w="50800">
        <a:solidFill>
          <a:schemeClr val="lt1"/>
        </a:solidFill>
      </a:ln>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spPr>
      <a:solidFill>
        <a:schemeClr val="lt1">
          <a:alpha val="50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wall>
</cs:chartStyle>
</file>

<file path=xl/charts/style22.xml><?xml version="1.0" encoding="utf-8"?>
<cs:chartStyle xmlns:cs="http://schemas.microsoft.com/office/drawing/2012/chartStyle" xmlns:a="http://schemas.openxmlformats.org/drawingml/2006/main" id="221">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23.xml><?xml version="1.0" encoding="utf-8"?>
<cs:chartStyle xmlns:cs="http://schemas.microsoft.com/office/drawing/2012/chartStyle" xmlns:a="http://schemas.openxmlformats.org/drawingml/2006/main" id="202">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800" kern="1200" cap="all" spc="1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50000"/>
        <a:lumOff val="50000"/>
      </a:schemeClr>
    </cs:fontRef>
    <cs:defRPr sz="800" b="0" i="0" u="none" strike="noStrike" kern="1200" baseline="0"/>
    <cs:bodyPr rot="-5400000" spcFirstLastPara="1" vertOverflow="clip" horzOverflow="clip" vert="horz" wrap="square" lIns="38100" tIns="19050" rIns="38100" bIns="19050" anchor="ctr" anchorCtr="1">
      <a:spAutoFit/>
    </cs:bodyPr>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a:solidFill>
          <a:schemeClr val="phClr"/>
        </a:solidFill>
        <a:round/>
      </a:ln>
    </cs:spPr>
  </cs:dataPointMarker>
  <cs:dataPointMarkerLayout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15000"/>
            <a:lumOff val="8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spc="120" normalizeH="0" baseline="0"/>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8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wall>
</cs:chartStyle>
</file>

<file path=xl/charts/style2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1">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4.xml><?xml version="1.0" encoding="utf-8"?>
<cs:chartStyle xmlns:cs="http://schemas.microsoft.com/office/drawing/2012/chartStyle" xmlns:a="http://schemas.openxmlformats.org/drawingml/2006/main" id="202">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800" kern="1200" cap="all" spc="1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50000"/>
        <a:lumOff val="50000"/>
      </a:schemeClr>
    </cs:fontRef>
    <cs:defRPr sz="800" b="0" i="0" u="none" strike="noStrike" kern="1200" baseline="0"/>
    <cs:bodyPr rot="-5400000" spcFirstLastPara="1" vertOverflow="clip" horzOverflow="clip" vert="horz" wrap="square" lIns="38100" tIns="19050" rIns="38100" bIns="19050" anchor="ctr" anchorCtr="1">
      <a:spAutoFit/>
    </cs:bodyPr>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a:solidFill>
          <a:schemeClr val="phClr"/>
        </a:solidFill>
        <a:round/>
      </a:ln>
    </cs:spPr>
  </cs:dataPointMarker>
  <cs:dataPointMarkerLayout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15000"/>
            <a:lumOff val="8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spc="120" normalizeH="0" baseline="0"/>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8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wall>
</cs:chartStyle>
</file>

<file path=xl/charts/style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7">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31750" cap="rnd">
        <a:solidFill>
          <a:schemeClr val="phClr"/>
        </a:solidFill>
        <a:round/>
      </a:ln>
    </cs:spPr>
  </cs:dataPointLine>
  <cs:dataPointMarker>
    <cs:lnRef idx="0"/>
    <cs:fillRef idx="3">
      <cs:styleClr val="auto"/>
    </cs:fillRef>
    <cs:effectRef idx="2"/>
    <cs:fontRef idx="minor">
      <a:schemeClr val="tx2"/>
    </cs:fontRef>
    <cs:spPr>
      <a:ln w="12700">
        <a:solidFill>
          <a:schemeClr val="lt2"/>
        </a:solidFill>
        <a:round/>
      </a:ln>
    </cs:spPr>
  </cs:dataPointMarker>
  <cs:dataPointMarkerLayout symbol="circle" size="6"/>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tx2">
            <a:lumMod val="60000"/>
            <a:lumOff val="40000"/>
          </a:schemeClr>
        </a:solidFill>
        <a:prstDash val="dash"/>
      </a:ln>
    </cs:spPr>
  </cs:dropLine>
  <cs:errorBar>
    <cs:lnRef idx="0"/>
    <cs:fillRef idx="0"/>
    <cs:effectRef idx="0"/>
    <cs:fontRef idx="minor">
      <a:schemeClr val="tx2"/>
    </cs:fontRef>
    <cs:spPr>
      <a:ln w="9525">
        <a:solidFill>
          <a:schemeClr val="tx2">
            <a:lumMod val="75000"/>
            <a:lumOff val="2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tx2">
            <a:lumMod val="60000"/>
            <a:lumOff val="40000"/>
          </a:schemeClr>
        </a:solidFill>
        <a:prstDash val="dash"/>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19050" cap="rnd">
        <a:solidFill>
          <a:schemeClr val="phClr"/>
        </a:solidFill>
        <a:prstDash val="sysDash"/>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defRPr sz="900" kern="1200"/>
  </cs:valueAxis>
  <cs:wall>
    <cs:lnRef idx="0"/>
    <cs:fillRef idx="0"/>
    <cs:effectRef idx="0"/>
    <cs:fontRef idx="minor">
      <a:schemeClr val="tx2"/>
    </cs:fontRef>
  </cs:wall>
</cs:chartStyle>
</file>

<file path=xl/charts/style7.xml><?xml version="1.0" encoding="utf-8"?>
<cs:chartStyle xmlns:cs="http://schemas.microsoft.com/office/drawing/2012/chartStyle" xmlns:a="http://schemas.openxmlformats.org/drawingml/2006/main" id="256">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defRPr sz="900" kern="1200" cap="none" spc="0" normalizeH="0" baseline="0"/>
  </cs:categoryAxis>
  <cs:chartArea>
    <cs:lnRef idx="0"/>
    <cs:fillRef idx="0"/>
    <cs:effectRef idx="0"/>
    <cs:fontRef idx="minor">
      <a:schemeClr val="dk1"/>
    </cs:fontRef>
    <cs:spPr>
      <a:pattFill prst="dkDnDiag">
        <a:fgClr>
          <a:schemeClr val="lt1"/>
        </a:fgClr>
        <a:bgClr>
          <a:schemeClr val="dk1">
            <a:lumMod val="10000"/>
            <a:lumOff val="90000"/>
          </a:schemeClr>
        </a:bgClr>
      </a:patt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alpha val="75000"/>
        </a:schemeClr>
      </a:solidFill>
      <a:ln w="9525">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gradFill>
        <a:gsLst>
          <a:gs pos="100000">
            <a:schemeClr val="phClr">
              <a:lumMod val="60000"/>
              <a:lumOff val="40000"/>
            </a:schemeClr>
          </a:gs>
          <a:gs pos="0">
            <a:schemeClr val="phClr"/>
          </a:gs>
        </a:gsLst>
        <a:lin ang="5400000" scaled="0"/>
      </a:gradFill>
      <a:ln w="19050">
        <a:solidFill>
          <a:schemeClr val="lt1"/>
        </a:solidFill>
      </a:ln>
    </cs:spPr>
  </cs:dataPoint>
  <cs:dataPoint3D>
    <cs:lnRef idx="0"/>
    <cs:fillRef idx="0">
      <cs:styleClr val="auto"/>
    </cs:fillRef>
    <cs:effectRef idx="0"/>
    <cs:fontRef idx="minor">
      <a:schemeClr val="tx1"/>
    </cs:fontRef>
    <cs:spPr>
      <a:gradFill>
        <a:gsLst>
          <a:gs pos="100000">
            <a:schemeClr val="phClr">
              <a:lumMod val="60000"/>
              <a:lumOff val="40000"/>
            </a:schemeClr>
          </a:gs>
          <a:gs pos="0">
            <a:schemeClr val="phClr"/>
          </a:gs>
        </a:gsLst>
        <a:lin ang="5400000" scaled="0"/>
      </a:gradFill>
      <a:ln w="50800">
        <a:solidFill>
          <a:schemeClr val="lt1"/>
        </a:solidFill>
      </a:ln>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spPr>
      <a:solidFill>
        <a:schemeClr val="lt1">
          <a:alpha val="50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wall>
</cs:chartStyle>
</file>

<file path=xl/charts/style8.xml><?xml version="1.0" encoding="utf-8"?>
<cs:chartStyle xmlns:cs="http://schemas.microsoft.com/office/drawing/2012/chartStyle" xmlns:a="http://schemas.openxmlformats.org/drawingml/2006/main" id="221">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9.xml><?xml version="1.0" encoding="utf-8"?>
<cs:chartStyle xmlns:cs="http://schemas.microsoft.com/office/drawing/2012/chartStyle" xmlns:a="http://schemas.openxmlformats.org/drawingml/2006/main" id="202">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800" kern="1200" cap="all" spc="1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50000"/>
        <a:lumOff val="50000"/>
      </a:schemeClr>
    </cs:fontRef>
    <cs:defRPr sz="800" b="0" i="0" u="none" strike="noStrike" kern="1200" baseline="0"/>
    <cs:bodyPr rot="-5400000" spcFirstLastPara="1" vertOverflow="clip" horzOverflow="clip" vert="horz" wrap="square" lIns="38100" tIns="19050" rIns="38100" bIns="19050" anchor="ctr" anchorCtr="1">
      <a:spAutoFit/>
    </cs:bodyPr>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a:solidFill>
          <a:schemeClr val="phClr"/>
        </a:solidFill>
        <a:round/>
      </a:ln>
    </cs:spPr>
  </cs:dataPointMarker>
  <cs:dataPointMarkerLayout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15000"/>
            <a:lumOff val="8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spc="120" normalizeH="0" baseline="0"/>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8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5" Type="http://schemas.openxmlformats.org/officeDocument/2006/relationships/chart" Target="../charts/chart5.xml"/><Relationship Id="rId4" Type="http://schemas.openxmlformats.org/officeDocument/2006/relationships/chart" Target="../charts/chart4.xml"/></Relationships>
</file>

<file path=xl/drawings/_rels/drawing2.xml.rels><?xml version="1.0" encoding="UTF-8" standalone="yes"?>
<Relationships xmlns="http://schemas.openxmlformats.org/package/2006/relationships"><Relationship Id="rId3" Type="http://schemas.openxmlformats.org/officeDocument/2006/relationships/chart" Target="../charts/chart8.xml"/><Relationship Id="rId2" Type="http://schemas.openxmlformats.org/officeDocument/2006/relationships/chart" Target="../charts/chart7.xml"/><Relationship Id="rId1" Type="http://schemas.openxmlformats.org/officeDocument/2006/relationships/chart" Target="../charts/chart6.xml"/><Relationship Id="rId5" Type="http://schemas.openxmlformats.org/officeDocument/2006/relationships/chart" Target="../charts/chart10.xml"/><Relationship Id="rId4" Type="http://schemas.openxmlformats.org/officeDocument/2006/relationships/chart" Target="../charts/chart9.xml"/></Relationships>
</file>

<file path=xl/drawings/_rels/drawing3.xml.rels><?xml version="1.0" encoding="UTF-8" standalone="yes"?>
<Relationships xmlns="http://schemas.openxmlformats.org/package/2006/relationships"><Relationship Id="rId3" Type="http://schemas.openxmlformats.org/officeDocument/2006/relationships/chart" Target="../charts/chart13.xml"/><Relationship Id="rId2" Type="http://schemas.openxmlformats.org/officeDocument/2006/relationships/chart" Target="../charts/chart12.xml"/><Relationship Id="rId1" Type="http://schemas.openxmlformats.org/officeDocument/2006/relationships/chart" Target="../charts/chart11.xml"/><Relationship Id="rId5" Type="http://schemas.openxmlformats.org/officeDocument/2006/relationships/chart" Target="../charts/chart15.xml"/><Relationship Id="rId4" Type="http://schemas.openxmlformats.org/officeDocument/2006/relationships/chart" Target="../charts/chart14.xml"/></Relationships>
</file>

<file path=xl/drawings/_rels/drawing4.xml.rels><?xml version="1.0" encoding="UTF-8" standalone="yes"?>
<Relationships xmlns="http://schemas.openxmlformats.org/package/2006/relationships"><Relationship Id="rId3" Type="http://schemas.openxmlformats.org/officeDocument/2006/relationships/chart" Target="../charts/chart18.xml"/><Relationship Id="rId2" Type="http://schemas.openxmlformats.org/officeDocument/2006/relationships/chart" Target="../charts/chart17.xml"/><Relationship Id="rId1" Type="http://schemas.openxmlformats.org/officeDocument/2006/relationships/chart" Target="../charts/chart16.xml"/><Relationship Id="rId5" Type="http://schemas.openxmlformats.org/officeDocument/2006/relationships/chart" Target="../charts/chart20.xml"/><Relationship Id="rId4" Type="http://schemas.openxmlformats.org/officeDocument/2006/relationships/chart" Target="../charts/chart19.xml"/></Relationships>
</file>

<file path=xl/drawings/_rels/drawing5.xml.rels><?xml version="1.0" encoding="UTF-8" standalone="yes"?>
<Relationships xmlns="http://schemas.openxmlformats.org/package/2006/relationships"><Relationship Id="rId3" Type="http://schemas.openxmlformats.org/officeDocument/2006/relationships/chart" Target="../charts/chart23.xml"/><Relationship Id="rId2" Type="http://schemas.openxmlformats.org/officeDocument/2006/relationships/chart" Target="../charts/chart22.xml"/><Relationship Id="rId1" Type="http://schemas.openxmlformats.org/officeDocument/2006/relationships/chart" Target="../charts/chart21.xml"/><Relationship Id="rId4" Type="http://schemas.openxmlformats.org/officeDocument/2006/relationships/chart" Target="../charts/chart24.xml"/></Relationships>
</file>

<file path=xl/drawings/drawing1.xml><?xml version="1.0" encoding="utf-8"?>
<xdr:wsDr xmlns:xdr="http://schemas.openxmlformats.org/drawingml/2006/spreadsheetDrawing" xmlns:a="http://schemas.openxmlformats.org/drawingml/2006/main">
  <xdr:twoCellAnchor>
    <xdr:from>
      <xdr:col>0</xdr:col>
      <xdr:colOff>0</xdr:colOff>
      <xdr:row>96</xdr:row>
      <xdr:rowOff>9525</xdr:rowOff>
    </xdr:from>
    <xdr:to>
      <xdr:col>46</xdr:col>
      <xdr:colOff>0</xdr:colOff>
      <xdr:row>113</xdr:row>
      <xdr:rowOff>125015</xdr:rowOff>
    </xdr:to>
    <xdr:graphicFrame macro="">
      <xdr:nvGraphicFramePr>
        <xdr:cNvPr id="27021" name="Chart 1">
          <a:extLst>
            <a:ext uri="{FF2B5EF4-FFF2-40B4-BE49-F238E27FC236}">
              <a16:creationId xmlns:a16="http://schemas.microsoft.com/office/drawing/2014/main" id="{00000000-0008-0000-0500-00008D69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22</xdr:col>
      <xdr:colOff>160895</xdr:colOff>
      <xdr:row>115</xdr:row>
      <xdr:rowOff>0</xdr:rowOff>
    </xdr:from>
    <xdr:to>
      <xdr:col>46</xdr:col>
      <xdr:colOff>0</xdr:colOff>
      <xdr:row>129</xdr:row>
      <xdr:rowOff>2381</xdr:rowOff>
    </xdr:to>
    <xdr:graphicFrame macro="">
      <xdr:nvGraphicFramePr>
        <xdr:cNvPr id="27024" name="Chart 12">
          <a:extLst>
            <a:ext uri="{FF2B5EF4-FFF2-40B4-BE49-F238E27FC236}">
              <a16:creationId xmlns:a16="http://schemas.microsoft.com/office/drawing/2014/main" id="{00000000-0008-0000-0500-00009069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698</xdr:colOff>
      <xdr:row>130</xdr:row>
      <xdr:rowOff>0</xdr:rowOff>
    </xdr:from>
    <xdr:to>
      <xdr:col>22</xdr:col>
      <xdr:colOff>161083</xdr:colOff>
      <xdr:row>140</xdr:row>
      <xdr:rowOff>159544</xdr:rowOff>
    </xdr:to>
    <xdr:graphicFrame macro="">
      <xdr:nvGraphicFramePr>
        <xdr:cNvPr id="2" name="Grafik 1">
          <a:extLst>
            <a:ext uri="{FF2B5EF4-FFF2-40B4-BE49-F238E27FC236}">
              <a16:creationId xmlns:a16="http://schemas.microsoft.com/office/drawing/2014/main" id="{0D916EAF-91D9-BCB1-D9FA-1DE3B9C8528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160895</xdr:colOff>
      <xdr:row>130</xdr:row>
      <xdr:rowOff>578</xdr:rowOff>
    </xdr:from>
    <xdr:to>
      <xdr:col>38</xdr:col>
      <xdr:colOff>161924</xdr:colOff>
      <xdr:row>140</xdr:row>
      <xdr:rowOff>159544</xdr:rowOff>
    </xdr:to>
    <xdr:graphicFrame macro="">
      <xdr:nvGraphicFramePr>
        <xdr:cNvPr id="4" name="Grafik 3">
          <a:extLst>
            <a:ext uri="{FF2B5EF4-FFF2-40B4-BE49-F238E27FC236}">
              <a16:creationId xmlns:a16="http://schemas.microsoft.com/office/drawing/2014/main" id="{96EFF610-BEEB-3BAB-4A78-815DDD43B82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3</xdr:col>
      <xdr:colOff>704333</xdr:colOff>
      <xdr:row>115</xdr:row>
      <xdr:rowOff>731</xdr:rowOff>
    </xdr:from>
    <xdr:to>
      <xdr:col>23</xdr:col>
      <xdr:colOff>0</xdr:colOff>
      <xdr:row>129</xdr:row>
      <xdr:rowOff>0</xdr:rowOff>
    </xdr:to>
    <xdr:graphicFrame macro="">
      <xdr:nvGraphicFramePr>
        <xdr:cNvPr id="7" name="Grafik 6">
          <a:extLst>
            <a:ext uri="{FF2B5EF4-FFF2-40B4-BE49-F238E27FC236}">
              <a16:creationId xmlns:a16="http://schemas.microsoft.com/office/drawing/2014/main" id="{35ECC742-9746-21FE-0FC3-3737AC121DF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96</xdr:row>
      <xdr:rowOff>9525</xdr:rowOff>
    </xdr:from>
    <xdr:to>
      <xdr:col>46</xdr:col>
      <xdr:colOff>0</xdr:colOff>
      <xdr:row>113</xdr:row>
      <xdr:rowOff>125015</xdr:rowOff>
    </xdr:to>
    <xdr:graphicFrame macro="">
      <xdr:nvGraphicFramePr>
        <xdr:cNvPr id="2" name="Chart 1">
          <a:extLst>
            <a:ext uri="{FF2B5EF4-FFF2-40B4-BE49-F238E27FC236}">
              <a16:creationId xmlns:a16="http://schemas.microsoft.com/office/drawing/2014/main" id="{9B1F1CA7-CEA1-40CA-A7F6-00D4758E11D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22</xdr:col>
      <xdr:colOff>160895</xdr:colOff>
      <xdr:row>115</xdr:row>
      <xdr:rowOff>0</xdr:rowOff>
    </xdr:from>
    <xdr:to>
      <xdr:col>46</xdr:col>
      <xdr:colOff>0</xdr:colOff>
      <xdr:row>129</xdr:row>
      <xdr:rowOff>2381</xdr:rowOff>
    </xdr:to>
    <xdr:graphicFrame macro="">
      <xdr:nvGraphicFramePr>
        <xdr:cNvPr id="3" name="Chart 12">
          <a:extLst>
            <a:ext uri="{FF2B5EF4-FFF2-40B4-BE49-F238E27FC236}">
              <a16:creationId xmlns:a16="http://schemas.microsoft.com/office/drawing/2014/main" id="{01C3A123-20F2-4EC5-B4FE-503058962C6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698</xdr:colOff>
      <xdr:row>130</xdr:row>
      <xdr:rowOff>0</xdr:rowOff>
    </xdr:from>
    <xdr:to>
      <xdr:col>22</xdr:col>
      <xdr:colOff>161083</xdr:colOff>
      <xdr:row>140</xdr:row>
      <xdr:rowOff>159544</xdr:rowOff>
    </xdr:to>
    <xdr:graphicFrame macro="">
      <xdr:nvGraphicFramePr>
        <xdr:cNvPr id="4" name="Grafik 3">
          <a:extLst>
            <a:ext uri="{FF2B5EF4-FFF2-40B4-BE49-F238E27FC236}">
              <a16:creationId xmlns:a16="http://schemas.microsoft.com/office/drawing/2014/main" id="{F0CCEC27-BDBB-4C38-BD31-569F8A3CA9C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160895</xdr:colOff>
      <xdr:row>130</xdr:row>
      <xdr:rowOff>578</xdr:rowOff>
    </xdr:from>
    <xdr:to>
      <xdr:col>38</xdr:col>
      <xdr:colOff>161924</xdr:colOff>
      <xdr:row>140</xdr:row>
      <xdr:rowOff>159544</xdr:rowOff>
    </xdr:to>
    <xdr:graphicFrame macro="">
      <xdr:nvGraphicFramePr>
        <xdr:cNvPr id="5" name="Grafik 4">
          <a:extLst>
            <a:ext uri="{FF2B5EF4-FFF2-40B4-BE49-F238E27FC236}">
              <a16:creationId xmlns:a16="http://schemas.microsoft.com/office/drawing/2014/main" id="{1230CDFD-CA97-4CCE-AF88-FE24AC7C366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3</xdr:col>
      <xdr:colOff>704333</xdr:colOff>
      <xdr:row>115</xdr:row>
      <xdr:rowOff>731</xdr:rowOff>
    </xdr:from>
    <xdr:to>
      <xdr:col>23</xdr:col>
      <xdr:colOff>0</xdr:colOff>
      <xdr:row>129</xdr:row>
      <xdr:rowOff>0</xdr:rowOff>
    </xdr:to>
    <xdr:graphicFrame macro="">
      <xdr:nvGraphicFramePr>
        <xdr:cNvPr id="6" name="Grafik 5">
          <a:extLst>
            <a:ext uri="{FF2B5EF4-FFF2-40B4-BE49-F238E27FC236}">
              <a16:creationId xmlns:a16="http://schemas.microsoft.com/office/drawing/2014/main" id="{650EA661-723F-451D-97E0-1CCAF3B547B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96</xdr:row>
      <xdr:rowOff>9525</xdr:rowOff>
    </xdr:from>
    <xdr:to>
      <xdr:col>46</xdr:col>
      <xdr:colOff>0</xdr:colOff>
      <xdr:row>113</xdr:row>
      <xdr:rowOff>125015</xdr:rowOff>
    </xdr:to>
    <xdr:graphicFrame macro="">
      <xdr:nvGraphicFramePr>
        <xdr:cNvPr id="2" name="Chart 1">
          <a:extLst>
            <a:ext uri="{FF2B5EF4-FFF2-40B4-BE49-F238E27FC236}">
              <a16:creationId xmlns:a16="http://schemas.microsoft.com/office/drawing/2014/main" id="{C4D5A8CE-1066-48E1-8F63-C394AE8AC5A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22</xdr:col>
      <xdr:colOff>160895</xdr:colOff>
      <xdr:row>115</xdr:row>
      <xdr:rowOff>0</xdr:rowOff>
    </xdr:from>
    <xdr:to>
      <xdr:col>46</xdr:col>
      <xdr:colOff>0</xdr:colOff>
      <xdr:row>129</xdr:row>
      <xdr:rowOff>2381</xdr:rowOff>
    </xdr:to>
    <xdr:graphicFrame macro="">
      <xdr:nvGraphicFramePr>
        <xdr:cNvPr id="3" name="Chart 12">
          <a:extLst>
            <a:ext uri="{FF2B5EF4-FFF2-40B4-BE49-F238E27FC236}">
              <a16:creationId xmlns:a16="http://schemas.microsoft.com/office/drawing/2014/main" id="{B6DAAC73-22F5-4C62-A2B7-91FB3BB4C9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698</xdr:colOff>
      <xdr:row>130</xdr:row>
      <xdr:rowOff>0</xdr:rowOff>
    </xdr:from>
    <xdr:to>
      <xdr:col>22</xdr:col>
      <xdr:colOff>161083</xdr:colOff>
      <xdr:row>140</xdr:row>
      <xdr:rowOff>159544</xdr:rowOff>
    </xdr:to>
    <xdr:graphicFrame macro="">
      <xdr:nvGraphicFramePr>
        <xdr:cNvPr id="4" name="Grafik 3">
          <a:extLst>
            <a:ext uri="{FF2B5EF4-FFF2-40B4-BE49-F238E27FC236}">
              <a16:creationId xmlns:a16="http://schemas.microsoft.com/office/drawing/2014/main" id="{5D440C32-A2E9-4D7D-B8E2-9486C3E93D2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160895</xdr:colOff>
      <xdr:row>130</xdr:row>
      <xdr:rowOff>578</xdr:rowOff>
    </xdr:from>
    <xdr:to>
      <xdr:col>38</xdr:col>
      <xdr:colOff>161924</xdr:colOff>
      <xdr:row>140</xdr:row>
      <xdr:rowOff>159544</xdr:rowOff>
    </xdr:to>
    <xdr:graphicFrame macro="">
      <xdr:nvGraphicFramePr>
        <xdr:cNvPr id="5" name="Grafik 4">
          <a:extLst>
            <a:ext uri="{FF2B5EF4-FFF2-40B4-BE49-F238E27FC236}">
              <a16:creationId xmlns:a16="http://schemas.microsoft.com/office/drawing/2014/main" id="{FB412325-EAD3-4763-A077-51CB005D68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3</xdr:col>
      <xdr:colOff>704333</xdr:colOff>
      <xdr:row>115</xdr:row>
      <xdr:rowOff>731</xdr:rowOff>
    </xdr:from>
    <xdr:to>
      <xdr:col>23</xdr:col>
      <xdr:colOff>0</xdr:colOff>
      <xdr:row>129</xdr:row>
      <xdr:rowOff>0</xdr:rowOff>
    </xdr:to>
    <xdr:graphicFrame macro="">
      <xdr:nvGraphicFramePr>
        <xdr:cNvPr id="6" name="Grafik 5">
          <a:extLst>
            <a:ext uri="{FF2B5EF4-FFF2-40B4-BE49-F238E27FC236}">
              <a16:creationId xmlns:a16="http://schemas.microsoft.com/office/drawing/2014/main" id="{4C77BD3A-57B0-4917-8F3C-9EFAC8C09A5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96</xdr:row>
      <xdr:rowOff>9525</xdr:rowOff>
    </xdr:from>
    <xdr:to>
      <xdr:col>46</xdr:col>
      <xdr:colOff>0</xdr:colOff>
      <xdr:row>113</xdr:row>
      <xdr:rowOff>125015</xdr:rowOff>
    </xdr:to>
    <xdr:graphicFrame macro="">
      <xdr:nvGraphicFramePr>
        <xdr:cNvPr id="2" name="Chart 1">
          <a:extLst>
            <a:ext uri="{FF2B5EF4-FFF2-40B4-BE49-F238E27FC236}">
              <a16:creationId xmlns:a16="http://schemas.microsoft.com/office/drawing/2014/main" id="{2E6D1002-B693-4BA0-A160-473C5ACA8E3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22</xdr:col>
      <xdr:colOff>160895</xdr:colOff>
      <xdr:row>115</xdr:row>
      <xdr:rowOff>0</xdr:rowOff>
    </xdr:from>
    <xdr:to>
      <xdr:col>46</xdr:col>
      <xdr:colOff>0</xdr:colOff>
      <xdr:row>129</xdr:row>
      <xdr:rowOff>2381</xdr:rowOff>
    </xdr:to>
    <xdr:graphicFrame macro="">
      <xdr:nvGraphicFramePr>
        <xdr:cNvPr id="3" name="Chart 12">
          <a:extLst>
            <a:ext uri="{FF2B5EF4-FFF2-40B4-BE49-F238E27FC236}">
              <a16:creationId xmlns:a16="http://schemas.microsoft.com/office/drawing/2014/main" id="{638456CE-0689-45A6-A2D1-A43A6C09ED2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698</xdr:colOff>
      <xdr:row>130</xdr:row>
      <xdr:rowOff>0</xdr:rowOff>
    </xdr:from>
    <xdr:to>
      <xdr:col>22</xdr:col>
      <xdr:colOff>161083</xdr:colOff>
      <xdr:row>140</xdr:row>
      <xdr:rowOff>159544</xdr:rowOff>
    </xdr:to>
    <xdr:graphicFrame macro="">
      <xdr:nvGraphicFramePr>
        <xdr:cNvPr id="4" name="Grafik 3">
          <a:extLst>
            <a:ext uri="{FF2B5EF4-FFF2-40B4-BE49-F238E27FC236}">
              <a16:creationId xmlns:a16="http://schemas.microsoft.com/office/drawing/2014/main" id="{D82EEC54-E8F5-45C2-B90A-110E48CAA84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160895</xdr:colOff>
      <xdr:row>130</xdr:row>
      <xdr:rowOff>578</xdr:rowOff>
    </xdr:from>
    <xdr:to>
      <xdr:col>38</xdr:col>
      <xdr:colOff>161924</xdr:colOff>
      <xdr:row>140</xdr:row>
      <xdr:rowOff>159544</xdr:rowOff>
    </xdr:to>
    <xdr:graphicFrame macro="">
      <xdr:nvGraphicFramePr>
        <xdr:cNvPr id="5" name="Grafik 4">
          <a:extLst>
            <a:ext uri="{FF2B5EF4-FFF2-40B4-BE49-F238E27FC236}">
              <a16:creationId xmlns:a16="http://schemas.microsoft.com/office/drawing/2014/main" id="{AF510321-86F4-4E2A-A377-A2F106A3699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3</xdr:col>
      <xdr:colOff>704333</xdr:colOff>
      <xdr:row>115</xdr:row>
      <xdr:rowOff>731</xdr:rowOff>
    </xdr:from>
    <xdr:to>
      <xdr:col>23</xdr:col>
      <xdr:colOff>0</xdr:colOff>
      <xdr:row>129</xdr:row>
      <xdr:rowOff>0</xdr:rowOff>
    </xdr:to>
    <xdr:graphicFrame macro="">
      <xdr:nvGraphicFramePr>
        <xdr:cNvPr id="6" name="Grafik 5">
          <a:extLst>
            <a:ext uri="{FF2B5EF4-FFF2-40B4-BE49-F238E27FC236}">
              <a16:creationId xmlns:a16="http://schemas.microsoft.com/office/drawing/2014/main" id="{BF851ABB-7B29-4078-9603-22EFCFCF57E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14</xdr:col>
      <xdr:colOff>1</xdr:colOff>
      <xdr:row>88</xdr:row>
      <xdr:rowOff>0</xdr:rowOff>
    </xdr:from>
    <xdr:to>
      <xdr:col>20</xdr:col>
      <xdr:colOff>0</xdr:colOff>
      <xdr:row>102</xdr:row>
      <xdr:rowOff>2381</xdr:rowOff>
    </xdr:to>
    <xdr:graphicFrame macro="">
      <xdr:nvGraphicFramePr>
        <xdr:cNvPr id="2" name="Chart 12">
          <a:extLst>
            <a:ext uri="{FF2B5EF4-FFF2-40B4-BE49-F238E27FC236}">
              <a16:creationId xmlns:a16="http://schemas.microsoft.com/office/drawing/2014/main" id="{D3F02328-88FF-45AF-9327-A0F8CE86C05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700</xdr:colOff>
      <xdr:row>103</xdr:row>
      <xdr:rowOff>0</xdr:rowOff>
    </xdr:from>
    <xdr:to>
      <xdr:col>14</xdr:col>
      <xdr:colOff>1</xdr:colOff>
      <xdr:row>113</xdr:row>
      <xdr:rowOff>159544</xdr:rowOff>
    </xdr:to>
    <xdr:graphicFrame macro="">
      <xdr:nvGraphicFramePr>
        <xdr:cNvPr id="3" name="Grafik 2">
          <a:extLst>
            <a:ext uri="{FF2B5EF4-FFF2-40B4-BE49-F238E27FC236}">
              <a16:creationId xmlns:a16="http://schemas.microsoft.com/office/drawing/2014/main" id="{4070A387-0514-4BF8-BE42-2CCD45DCB75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14</xdr:col>
      <xdr:colOff>2038</xdr:colOff>
      <xdr:row>103</xdr:row>
      <xdr:rowOff>1437</xdr:rowOff>
    </xdr:from>
    <xdr:to>
      <xdr:col>20</xdr:col>
      <xdr:colOff>0</xdr:colOff>
      <xdr:row>114</xdr:row>
      <xdr:rowOff>0</xdr:rowOff>
    </xdr:to>
    <xdr:graphicFrame macro="">
      <xdr:nvGraphicFramePr>
        <xdr:cNvPr id="4" name="Grafik 3">
          <a:extLst>
            <a:ext uri="{FF2B5EF4-FFF2-40B4-BE49-F238E27FC236}">
              <a16:creationId xmlns:a16="http://schemas.microsoft.com/office/drawing/2014/main" id="{2E83C6C6-3699-4067-961E-604AC6605E7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2916</xdr:colOff>
      <xdr:row>88</xdr:row>
      <xdr:rowOff>731</xdr:rowOff>
    </xdr:from>
    <xdr:to>
      <xdr:col>14</xdr:col>
      <xdr:colOff>0</xdr:colOff>
      <xdr:row>102</xdr:row>
      <xdr:rowOff>0</xdr:rowOff>
    </xdr:to>
    <xdr:graphicFrame macro="">
      <xdr:nvGraphicFramePr>
        <xdr:cNvPr id="5" name="Grafik 4">
          <a:extLst>
            <a:ext uri="{FF2B5EF4-FFF2-40B4-BE49-F238E27FC236}">
              <a16:creationId xmlns:a16="http://schemas.microsoft.com/office/drawing/2014/main" id="{0B7A5FE1-90E6-474C-99A3-C7A0D6F7046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theme/theme1.xml><?xml version="1.0" encoding="utf-8"?>
<a:theme xmlns:a="http://schemas.openxmlformats.org/drawingml/2006/main" name="Ofis Teması">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is">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0000"/>
        </a:solidFill>
        <a:ln w="9525" cap="flat" cmpd="sng" algn="ctr">
          <a:solidFill>
            <a:srgbClr val="000000"/>
          </a:solidFill>
          <a:prstDash val="solid"/>
          <a:round/>
          <a:headEnd type="none" w="med" len="med"/>
          <a:tailEnd type="none" w="med" len="med"/>
        </a:ln>
        <a:effectLst>
          <a:outerShdw dist="107763" dir="2700000" algn="ctr" rotWithShape="0">
            <a:srgbClr val="808080"/>
          </a:outerShdw>
        </a:effectLst>
      </a:spPr>
      <a:bodyPr vertOverflow="clip" wrap="square" lIns="91440" tIns="45720" rIns="91440" bIns="45720" upright="1"/>
      <a:lstStyle/>
    </a:spDef>
    <a:lnDef>
      <a:spPr bwMode="auto">
        <a:xfrm>
          <a:off x="0" y="0"/>
          <a:ext cx="1" cy="1"/>
        </a:xfrm>
        <a:custGeom>
          <a:avLst/>
          <a:gdLst/>
          <a:ahLst/>
          <a:cxnLst/>
          <a:rect l="0" t="0" r="0" b="0"/>
          <a:pathLst/>
        </a:custGeom>
        <a:solidFill>
          <a:srgbClr val="FF0000"/>
        </a:solidFill>
        <a:ln w="9525" cap="flat" cmpd="sng" algn="ctr">
          <a:solidFill>
            <a:srgbClr val="000000"/>
          </a:solidFill>
          <a:prstDash val="solid"/>
          <a:round/>
          <a:headEnd type="none" w="med" len="med"/>
          <a:tailEnd type="none" w="med" len="med"/>
        </a:ln>
        <a:effectLst>
          <a:outerShdw dist="107763" dir="2700000" algn="ctr" rotWithShape="0">
            <a:srgbClr val="808080"/>
          </a:outerShdw>
        </a:effectLst>
      </a:spPr>
      <a:bodyPr vertOverflow="clip" wrap="square" lIns="91440" tIns="45720" rIns="91440" bIns="4572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ayfa2">
    <tabColor indexed="9"/>
  </sheetPr>
  <dimension ref="A1:Y34"/>
  <sheetViews>
    <sheetView tabSelected="1" zoomScaleNormal="100" workbookViewId="0"/>
  </sheetViews>
  <sheetFormatPr defaultColWidth="9.140625" defaultRowHeight="12.75" x14ac:dyDescent="0.2"/>
  <cols>
    <col min="1" max="1" width="10.7109375" style="17" customWidth="1"/>
    <col min="2" max="21" width="4.28515625" style="17" customWidth="1"/>
    <col min="22" max="16384" width="9.140625" style="17"/>
  </cols>
  <sheetData>
    <row r="1" spans="1:21" ht="18" customHeight="1" x14ac:dyDescent="0.2"/>
    <row r="2" spans="1:21" s="18" customFormat="1" ht="12" customHeight="1" x14ac:dyDescent="0.2">
      <c r="B2" s="150" t="s">
        <v>41</v>
      </c>
      <c r="C2" s="151"/>
      <c r="D2" s="151"/>
      <c r="E2" s="151"/>
      <c r="F2" s="151"/>
      <c r="G2" s="151"/>
      <c r="H2" s="151"/>
      <c r="I2" s="151"/>
      <c r="J2" s="151"/>
      <c r="K2" s="151"/>
      <c r="L2" s="151"/>
      <c r="M2" s="151"/>
      <c r="N2" s="151"/>
      <c r="O2" s="151"/>
      <c r="P2" s="151"/>
      <c r="Q2" s="151"/>
      <c r="R2" s="151"/>
      <c r="S2" s="151"/>
      <c r="T2" s="151"/>
      <c r="U2" s="152"/>
    </row>
    <row r="3" spans="1:21" ht="13.5" customHeight="1" x14ac:dyDescent="0.2">
      <c r="A3" s="19"/>
      <c r="B3" s="153"/>
      <c r="C3" s="154"/>
      <c r="D3" s="154"/>
      <c r="E3" s="154"/>
      <c r="F3" s="154"/>
      <c r="G3" s="154"/>
      <c r="H3" s="154"/>
      <c r="I3" s="154"/>
      <c r="J3" s="154"/>
      <c r="K3" s="154"/>
      <c r="L3" s="154"/>
      <c r="M3" s="154"/>
      <c r="N3" s="154"/>
      <c r="O3" s="154"/>
      <c r="P3" s="154"/>
      <c r="Q3" s="154"/>
      <c r="R3" s="154"/>
      <c r="S3" s="154"/>
      <c r="T3" s="154"/>
      <c r="U3" s="155"/>
    </row>
    <row r="4" spans="1:21" ht="18.75" customHeight="1" x14ac:dyDescent="0.2">
      <c r="A4" s="19"/>
      <c r="B4" s="153"/>
      <c r="C4" s="154"/>
      <c r="D4" s="154"/>
      <c r="E4" s="154"/>
      <c r="F4" s="154"/>
      <c r="G4" s="154"/>
      <c r="H4" s="154"/>
      <c r="I4" s="154"/>
      <c r="J4" s="154"/>
      <c r="K4" s="154"/>
      <c r="L4" s="154"/>
      <c r="M4" s="154"/>
      <c r="N4" s="154"/>
      <c r="O4" s="154"/>
      <c r="P4" s="154"/>
      <c r="Q4" s="154"/>
      <c r="R4" s="154"/>
      <c r="S4" s="154"/>
      <c r="T4" s="154"/>
      <c r="U4" s="155"/>
    </row>
    <row r="5" spans="1:21" ht="17.25" customHeight="1" x14ac:dyDescent="0.2">
      <c r="A5" s="19"/>
      <c r="B5" s="157" t="s">
        <v>180</v>
      </c>
      <c r="C5" s="157"/>
      <c r="D5" s="157"/>
      <c r="E5" s="157"/>
      <c r="F5" s="157"/>
      <c r="G5" s="157"/>
      <c r="H5" s="157"/>
      <c r="I5" s="157"/>
      <c r="J5" s="157"/>
      <c r="K5" s="157"/>
      <c r="L5" s="157"/>
      <c r="M5" s="157"/>
      <c r="N5" s="157"/>
      <c r="O5" s="157"/>
      <c r="P5" s="157"/>
      <c r="Q5" s="157"/>
      <c r="R5" s="157"/>
      <c r="S5" s="157"/>
      <c r="T5" s="157"/>
      <c r="U5" s="157"/>
    </row>
    <row r="6" spans="1:21" ht="12" customHeight="1" x14ac:dyDescent="0.2">
      <c r="A6" s="19"/>
      <c r="B6" s="157"/>
      <c r="C6" s="157"/>
      <c r="D6" s="157"/>
      <c r="E6" s="157"/>
      <c r="F6" s="157"/>
      <c r="G6" s="157"/>
      <c r="H6" s="157"/>
      <c r="I6" s="157"/>
      <c r="J6" s="157"/>
      <c r="K6" s="157"/>
      <c r="L6" s="157"/>
      <c r="M6" s="157"/>
      <c r="N6" s="157"/>
      <c r="O6" s="157"/>
      <c r="P6" s="157"/>
      <c r="Q6" s="157"/>
      <c r="R6" s="157"/>
      <c r="S6" s="157"/>
      <c r="T6" s="157"/>
      <c r="U6" s="157"/>
    </row>
    <row r="7" spans="1:21" ht="12" customHeight="1" x14ac:dyDescent="0.2">
      <c r="A7" s="19"/>
      <c r="B7" s="157"/>
      <c r="C7" s="157"/>
      <c r="D7" s="157"/>
      <c r="E7" s="157"/>
      <c r="F7" s="157"/>
      <c r="G7" s="157"/>
      <c r="H7" s="157"/>
      <c r="I7" s="157"/>
      <c r="J7" s="157"/>
      <c r="K7" s="157"/>
      <c r="L7" s="157"/>
      <c r="M7" s="157"/>
      <c r="N7" s="157"/>
      <c r="O7" s="157"/>
      <c r="P7" s="157"/>
      <c r="Q7" s="157"/>
      <c r="R7" s="157"/>
      <c r="S7" s="157"/>
      <c r="T7" s="157"/>
      <c r="U7" s="157"/>
    </row>
    <row r="8" spans="1:21" ht="24" customHeight="1" x14ac:dyDescent="0.2">
      <c r="A8" s="19"/>
      <c r="B8" s="157"/>
      <c r="C8" s="157"/>
      <c r="D8" s="157"/>
      <c r="E8" s="157"/>
      <c r="F8" s="157"/>
      <c r="G8" s="157"/>
      <c r="H8" s="157"/>
      <c r="I8" s="157"/>
      <c r="J8" s="157"/>
      <c r="K8" s="157"/>
      <c r="L8" s="157"/>
      <c r="M8" s="157"/>
      <c r="N8" s="157"/>
      <c r="O8" s="157"/>
      <c r="P8" s="157"/>
      <c r="Q8" s="157"/>
      <c r="R8" s="157"/>
      <c r="S8" s="157"/>
      <c r="T8" s="157"/>
      <c r="U8" s="157"/>
    </row>
    <row r="9" spans="1:21" x14ac:dyDescent="0.2">
      <c r="A9" s="19"/>
      <c r="B9" s="157"/>
      <c r="C9" s="157"/>
      <c r="D9" s="157"/>
      <c r="E9" s="157"/>
      <c r="F9" s="157"/>
      <c r="G9" s="157"/>
      <c r="H9" s="157"/>
      <c r="I9" s="157"/>
      <c r="J9" s="157"/>
      <c r="K9" s="157"/>
      <c r="L9" s="157"/>
      <c r="M9" s="157"/>
      <c r="N9" s="157"/>
      <c r="O9" s="157"/>
      <c r="P9" s="157"/>
      <c r="Q9" s="157"/>
      <c r="R9" s="157"/>
      <c r="S9" s="157"/>
      <c r="T9" s="157"/>
      <c r="U9" s="157"/>
    </row>
    <row r="10" spans="1:21" ht="18" customHeight="1" x14ac:dyDescent="0.2">
      <c r="A10" s="19"/>
      <c r="B10" s="157"/>
      <c r="C10" s="157"/>
      <c r="D10" s="157"/>
      <c r="E10" s="157"/>
      <c r="F10" s="157"/>
      <c r="G10" s="157"/>
      <c r="H10" s="157"/>
      <c r="I10" s="157"/>
      <c r="J10" s="157"/>
      <c r="K10" s="157"/>
      <c r="L10" s="157"/>
      <c r="M10" s="157"/>
      <c r="N10" s="157"/>
      <c r="O10" s="157"/>
      <c r="P10" s="157"/>
      <c r="Q10" s="157"/>
      <c r="R10" s="157"/>
      <c r="S10" s="157"/>
      <c r="T10" s="157"/>
      <c r="U10" s="157"/>
    </row>
    <row r="11" spans="1:21" ht="18" customHeight="1" x14ac:dyDescent="0.2">
      <c r="A11" s="19"/>
      <c r="B11" s="157"/>
      <c r="C11" s="157"/>
      <c r="D11" s="157"/>
      <c r="E11" s="157"/>
      <c r="F11" s="157"/>
      <c r="G11" s="157"/>
      <c r="H11" s="157"/>
      <c r="I11" s="157"/>
      <c r="J11" s="157"/>
      <c r="K11" s="157"/>
      <c r="L11" s="157"/>
      <c r="M11" s="157"/>
      <c r="N11" s="157"/>
      <c r="O11" s="157"/>
      <c r="P11" s="157"/>
      <c r="Q11" s="157"/>
      <c r="R11" s="157"/>
      <c r="S11" s="157"/>
      <c r="T11" s="157"/>
      <c r="U11" s="157"/>
    </row>
    <row r="12" spans="1:21" ht="18" customHeight="1" x14ac:dyDescent="0.2">
      <c r="B12" s="157"/>
      <c r="C12" s="157"/>
      <c r="D12" s="157"/>
      <c r="E12" s="157"/>
      <c r="F12" s="157"/>
      <c r="G12" s="157"/>
      <c r="H12" s="157"/>
      <c r="I12" s="157"/>
      <c r="J12" s="157"/>
      <c r="K12" s="157"/>
      <c r="L12" s="157"/>
      <c r="M12" s="157"/>
      <c r="N12" s="157"/>
      <c r="O12" s="157"/>
      <c r="P12" s="157"/>
      <c r="Q12" s="157"/>
      <c r="R12" s="157"/>
      <c r="S12" s="157"/>
      <c r="T12" s="157"/>
      <c r="U12" s="157"/>
    </row>
    <row r="13" spans="1:21" ht="18" customHeight="1" x14ac:dyDescent="0.2">
      <c r="B13" s="157"/>
      <c r="C13" s="157"/>
      <c r="D13" s="157"/>
      <c r="E13" s="157"/>
      <c r="F13" s="157"/>
      <c r="G13" s="157"/>
      <c r="H13" s="157"/>
      <c r="I13" s="157"/>
      <c r="J13" s="157"/>
      <c r="K13" s="157"/>
      <c r="L13" s="157"/>
      <c r="M13" s="157"/>
      <c r="N13" s="157"/>
      <c r="O13" s="157"/>
      <c r="P13" s="157"/>
      <c r="Q13" s="157"/>
      <c r="R13" s="157"/>
      <c r="S13" s="157"/>
      <c r="T13" s="157"/>
      <c r="U13" s="157"/>
    </row>
    <row r="14" spans="1:21" ht="18" customHeight="1" x14ac:dyDescent="0.2">
      <c r="B14" s="157"/>
      <c r="C14" s="157"/>
      <c r="D14" s="157"/>
      <c r="E14" s="157"/>
      <c r="F14" s="157"/>
      <c r="G14" s="157"/>
      <c r="H14" s="157"/>
      <c r="I14" s="157"/>
      <c r="J14" s="157"/>
      <c r="K14" s="157"/>
      <c r="L14" s="157"/>
      <c r="M14" s="157"/>
      <c r="N14" s="157"/>
      <c r="O14" s="157"/>
      <c r="P14" s="157"/>
      <c r="Q14" s="157"/>
      <c r="R14" s="157"/>
      <c r="S14" s="157"/>
      <c r="T14" s="157"/>
      <c r="U14" s="157"/>
    </row>
    <row r="15" spans="1:21" ht="18" customHeight="1" x14ac:dyDescent="0.2">
      <c r="B15" s="157"/>
      <c r="C15" s="157"/>
      <c r="D15" s="157"/>
      <c r="E15" s="157"/>
      <c r="F15" s="157"/>
      <c r="G15" s="157"/>
      <c r="H15" s="157"/>
      <c r="I15" s="157"/>
      <c r="J15" s="157"/>
      <c r="K15" s="157"/>
      <c r="L15" s="157"/>
      <c r="M15" s="157"/>
      <c r="N15" s="157"/>
      <c r="O15" s="157"/>
      <c r="P15" s="157"/>
      <c r="Q15" s="157"/>
      <c r="R15" s="157"/>
      <c r="S15" s="157"/>
      <c r="T15" s="157"/>
      <c r="U15" s="157"/>
    </row>
    <row r="16" spans="1:21" ht="18" customHeight="1" x14ac:dyDescent="0.2">
      <c r="B16" s="157"/>
      <c r="C16" s="157"/>
      <c r="D16" s="157"/>
      <c r="E16" s="157"/>
      <c r="F16" s="157"/>
      <c r="G16" s="157"/>
      <c r="H16" s="157"/>
      <c r="I16" s="157"/>
      <c r="J16" s="157"/>
      <c r="K16" s="157"/>
      <c r="L16" s="157"/>
      <c r="M16" s="157"/>
      <c r="N16" s="157"/>
      <c r="O16" s="157"/>
      <c r="P16" s="157"/>
      <c r="Q16" s="157"/>
      <c r="R16" s="157"/>
      <c r="S16" s="157"/>
      <c r="T16" s="157"/>
      <c r="U16" s="157"/>
    </row>
    <row r="17" spans="1:25" ht="18" customHeight="1" x14ac:dyDescent="0.2">
      <c r="A17" s="19"/>
      <c r="B17" s="158" t="s">
        <v>47</v>
      </c>
      <c r="C17" s="158"/>
      <c r="D17" s="158"/>
      <c r="E17" s="158"/>
      <c r="F17" s="158"/>
      <c r="G17" s="158"/>
      <c r="H17" s="158"/>
      <c r="I17" s="158"/>
      <c r="J17" s="158"/>
      <c r="K17" s="158"/>
      <c r="L17" s="158"/>
      <c r="M17" s="158"/>
      <c r="N17" s="158"/>
      <c r="O17" s="158"/>
      <c r="P17" s="158"/>
      <c r="Q17" s="158"/>
      <c r="R17" s="158"/>
      <c r="S17" s="158"/>
      <c r="T17" s="158"/>
      <c r="U17" s="158"/>
    </row>
    <row r="18" spans="1:25" ht="23.25" customHeight="1" x14ac:dyDescent="0.2">
      <c r="A18" s="19"/>
      <c r="B18" s="158"/>
      <c r="C18" s="158"/>
      <c r="D18" s="158"/>
      <c r="E18" s="158"/>
      <c r="F18" s="158"/>
      <c r="G18" s="158"/>
      <c r="H18" s="158"/>
      <c r="I18" s="158"/>
      <c r="J18" s="158"/>
      <c r="K18" s="158"/>
      <c r="L18" s="158"/>
      <c r="M18" s="158"/>
      <c r="N18" s="158"/>
      <c r="O18" s="158"/>
      <c r="P18" s="158"/>
      <c r="Q18" s="158"/>
      <c r="R18" s="158"/>
      <c r="S18" s="158"/>
      <c r="T18" s="158"/>
      <c r="U18" s="158"/>
    </row>
    <row r="19" spans="1:25" ht="15.75" customHeight="1" x14ac:dyDescent="0.2">
      <c r="A19" s="19"/>
      <c r="B19" s="23"/>
      <c r="C19" s="23"/>
      <c r="D19" s="23"/>
      <c r="E19" s="23"/>
      <c r="F19" s="23"/>
      <c r="G19" s="23"/>
      <c r="H19" s="23"/>
      <c r="I19" s="23"/>
      <c r="J19" s="23"/>
      <c r="K19" s="23"/>
      <c r="L19" s="23"/>
      <c r="M19" s="23"/>
      <c r="N19" s="23"/>
      <c r="O19" s="23"/>
      <c r="P19" s="23"/>
      <c r="Q19" s="23"/>
      <c r="R19" s="23"/>
      <c r="S19" s="23"/>
      <c r="T19" s="23"/>
      <c r="U19" s="23"/>
    </row>
    <row r="20" spans="1:25" ht="18" customHeight="1" x14ac:dyDescent="0.2">
      <c r="A20" s="19"/>
      <c r="B20" s="23"/>
      <c r="C20" s="23"/>
      <c r="D20" s="23"/>
      <c r="E20" s="23"/>
      <c r="F20" s="23"/>
      <c r="G20" s="23"/>
      <c r="H20" s="23"/>
      <c r="I20" s="23"/>
      <c r="J20" s="23"/>
      <c r="K20" s="23"/>
      <c r="L20" s="23"/>
      <c r="M20" s="23"/>
      <c r="N20" s="23"/>
      <c r="O20" s="23"/>
      <c r="P20" s="23"/>
      <c r="Q20" s="23"/>
      <c r="R20" s="23"/>
      <c r="S20" s="23"/>
      <c r="T20" s="23"/>
      <c r="U20" s="23"/>
    </row>
    <row r="21" spans="1:25" ht="18" customHeight="1" x14ac:dyDescent="0.2">
      <c r="A21" s="19"/>
      <c r="B21" s="23"/>
      <c r="C21" s="23"/>
      <c r="D21" s="23"/>
      <c r="E21" s="23"/>
      <c r="F21" s="23"/>
      <c r="G21" s="23"/>
      <c r="H21" s="23"/>
      <c r="I21" s="23"/>
      <c r="J21" s="23"/>
      <c r="K21" s="23"/>
      <c r="L21" s="23"/>
      <c r="M21" s="23"/>
      <c r="N21" s="23"/>
      <c r="O21" s="23"/>
      <c r="P21" s="23"/>
      <c r="Q21" s="23"/>
      <c r="R21" s="23"/>
      <c r="S21" s="23"/>
      <c r="T21" s="23"/>
      <c r="U21" s="23"/>
    </row>
    <row r="22" spans="1:25" ht="16.5" customHeight="1" x14ac:dyDescent="0.2">
      <c r="A22" s="19"/>
      <c r="B22" s="23"/>
      <c r="C22" s="23"/>
      <c r="D22" s="23"/>
      <c r="E22" s="23"/>
      <c r="F22" s="23"/>
      <c r="G22" s="23"/>
      <c r="H22" s="23"/>
      <c r="I22" s="23"/>
      <c r="J22" s="23"/>
      <c r="K22" s="23"/>
      <c r="L22" s="23"/>
      <c r="M22" s="23"/>
      <c r="N22" s="23"/>
      <c r="O22" s="23"/>
      <c r="P22" s="23"/>
      <c r="Q22" s="23"/>
      <c r="R22" s="23"/>
      <c r="S22" s="23"/>
      <c r="T22" s="23"/>
      <c r="U22" s="23"/>
    </row>
    <row r="23" spans="1:25" ht="14.25" customHeight="1" x14ac:dyDescent="0.2">
      <c r="A23" s="19"/>
      <c r="B23" s="23"/>
      <c r="C23" s="23"/>
      <c r="D23" s="23"/>
      <c r="E23" s="23"/>
      <c r="F23" s="23"/>
      <c r="G23" s="23"/>
      <c r="H23" s="23"/>
      <c r="I23" s="23"/>
      <c r="J23" s="23"/>
      <c r="K23" s="23"/>
      <c r="L23" s="23"/>
      <c r="M23" s="23"/>
      <c r="N23" s="23"/>
      <c r="O23" s="23"/>
      <c r="P23" s="23"/>
      <c r="Q23" s="23"/>
      <c r="R23" s="23"/>
      <c r="S23" s="23"/>
      <c r="T23" s="23"/>
      <c r="U23" s="23"/>
    </row>
    <row r="24" spans="1:25" ht="12.75" customHeight="1" x14ac:dyDescent="0.2">
      <c r="A24" s="19"/>
      <c r="B24" s="23"/>
      <c r="C24" s="23"/>
      <c r="D24" s="23"/>
      <c r="E24" s="23"/>
      <c r="F24" s="23"/>
      <c r="G24" s="23"/>
      <c r="H24" s="23"/>
      <c r="I24" s="23"/>
      <c r="J24" s="23"/>
      <c r="K24" s="23"/>
      <c r="L24" s="23"/>
      <c r="M24" s="23"/>
      <c r="N24" s="23"/>
      <c r="O24" s="23"/>
      <c r="P24" s="23"/>
      <c r="Q24" s="23"/>
      <c r="R24" s="23"/>
      <c r="S24" s="23"/>
      <c r="T24" s="23"/>
      <c r="U24" s="23"/>
    </row>
    <row r="25" spans="1:25" ht="12.75" customHeight="1" x14ac:dyDescent="0.2">
      <c r="A25" s="19"/>
      <c r="B25" s="23"/>
      <c r="C25" s="23"/>
      <c r="D25" s="23"/>
      <c r="E25" s="23"/>
      <c r="F25" s="23"/>
      <c r="G25" s="23"/>
      <c r="H25" s="23"/>
      <c r="I25" s="23"/>
      <c r="J25" s="23"/>
      <c r="K25" s="23"/>
      <c r="L25" s="23"/>
      <c r="M25" s="23"/>
      <c r="N25" s="23"/>
      <c r="O25" s="23"/>
      <c r="P25" s="23"/>
      <c r="Q25" s="23"/>
      <c r="R25" s="23"/>
      <c r="S25" s="23"/>
      <c r="T25" s="23"/>
      <c r="U25" s="23"/>
      <c r="Y25" s="20"/>
    </row>
    <row r="26" spans="1:25" ht="18" customHeight="1" x14ac:dyDescent="0.2">
      <c r="A26" s="19"/>
      <c r="B26" s="23"/>
      <c r="C26" s="23"/>
      <c r="D26" s="23"/>
      <c r="E26" s="23"/>
      <c r="F26" s="23"/>
      <c r="G26" s="23"/>
      <c r="H26" s="23"/>
      <c r="I26" s="23"/>
      <c r="J26" s="23"/>
      <c r="K26" s="23"/>
      <c r="L26" s="23"/>
      <c r="M26" s="23"/>
      <c r="N26" s="23"/>
      <c r="O26" s="23"/>
      <c r="P26" s="23"/>
      <c r="Q26" s="23"/>
      <c r="R26" s="23"/>
      <c r="S26" s="23"/>
      <c r="T26" s="23"/>
      <c r="U26" s="23"/>
    </row>
    <row r="27" spans="1:25" x14ac:dyDescent="0.2">
      <c r="A27" s="19"/>
      <c r="B27" s="21"/>
      <c r="C27" s="21"/>
      <c r="D27" s="21"/>
      <c r="E27" s="22"/>
      <c r="F27" s="22"/>
      <c r="G27" s="22"/>
      <c r="H27" s="22"/>
      <c r="I27" s="22"/>
      <c r="J27" s="22"/>
      <c r="K27" s="22"/>
      <c r="L27" s="22"/>
      <c r="M27" s="22"/>
      <c r="N27" s="22"/>
      <c r="O27" s="22"/>
      <c r="P27" s="22"/>
      <c r="Q27" s="22"/>
      <c r="R27" s="156"/>
      <c r="S27" s="156"/>
      <c r="T27" s="156"/>
      <c r="U27" s="156"/>
    </row>
    <row r="28" spans="1:25" x14ac:dyDescent="0.2">
      <c r="A28" s="19"/>
      <c r="B28" s="21"/>
      <c r="C28" s="21"/>
      <c r="D28" s="21"/>
      <c r="E28" s="22"/>
      <c r="F28" s="22"/>
      <c r="G28" s="22"/>
      <c r="H28" s="22"/>
      <c r="I28" s="22"/>
      <c r="J28" s="22"/>
      <c r="K28" s="22"/>
      <c r="L28" s="22"/>
      <c r="M28" s="22"/>
      <c r="N28" s="22"/>
      <c r="O28" s="22"/>
      <c r="P28" s="22"/>
      <c r="Q28" s="22"/>
      <c r="R28" s="156"/>
      <c r="S28" s="156"/>
      <c r="T28" s="156"/>
      <c r="U28" s="156"/>
    </row>
    <row r="29" spans="1:25" x14ac:dyDescent="0.2">
      <c r="A29" s="19"/>
      <c r="B29" s="21"/>
      <c r="C29" s="21"/>
      <c r="D29" s="21"/>
      <c r="E29" s="22"/>
      <c r="F29" s="22"/>
      <c r="G29" s="22"/>
      <c r="H29" s="22"/>
      <c r="I29" s="22"/>
      <c r="J29" s="22"/>
      <c r="K29" s="22"/>
      <c r="L29" s="22"/>
      <c r="M29" s="22"/>
      <c r="N29" s="22"/>
      <c r="O29" s="22"/>
      <c r="P29" s="22"/>
      <c r="Q29" s="22"/>
      <c r="R29" s="22"/>
      <c r="S29" s="22"/>
      <c r="T29" s="22"/>
      <c r="U29" s="22"/>
    </row>
    <row r="30" spans="1:25" x14ac:dyDescent="0.2">
      <c r="A30" s="19"/>
      <c r="B30" s="21"/>
      <c r="C30" s="21"/>
      <c r="D30" s="21"/>
      <c r="E30" s="22"/>
      <c r="F30" s="22"/>
      <c r="G30" s="22"/>
      <c r="H30" s="22"/>
      <c r="I30" s="22"/>
      <c r="J30" s="22"/>
      <c r="K30" s="22"/>
      <c r="L30" s="22"/>
      <c r="M30" s="22"/>
      <c r="N30" s="22"/>
      <c r="O30" s="22"/>
      <c r="P30" s="22"/>
      <c r="Q30" s="22"/>
      <c r="R30" s="22"/>
      <c r="S30" s="22"/>
      <c r="T30" s="22"/>
      <c r="U30" s="22"/>
    </row>
    <row r="31" spans="1:25" x14ac:dyDescent="0.2">
      <c r="A31" s="19"/>
      <c r="B31" s="21"/>
      <c r="C31" s="21"/>
      <c r="D31" s="21"/>
      <c r="E31" s="22"/>
      <c r="F31" s="22"/>
      <c r="G31" s="22"/>
      <c r="H31" s="22"/>
      <c r="I31" s="22"/>
      <c r="J31" s="22"/>
      <c r="K31" s="22"/>
      <c r="L31" s="22"/>
      <c r="M31" s="22"/>
      <c r="N31" s="22"/>
      <c r="O31" s="22"/>
      <c r="P31" s="22"/>
      <c r="Q31" s="22"/>
      <c r="R31" s="22"/>
      <c r="S31" s="22"/>
      <c r="T31" s="22"/>
      <c r="U31" s="22"/>
    </row>
    <row r="32" spans="1:25" x14ac:dyDescent="0.2">
      <c r="A32" s="19"/>
      <c r="B32" s="21"/>
      <c r="C32" s="21"/>
      <c r="D32" s="21"/>
      <c r="E32" s="22"/>
      <c r="F32" s="22"/>
      <c r="G32" s="22"/>
      <c r="H32" s="22"/>
      <c r="I32" s="22"/>
      <c r="J32" s="22"/>
      <c r="K32" s="22"/>
      <c r="L32" s="22"/>
      <c r="M32" s="22"/>
      <c r="N32" s="22"/>
      <c r="O32" s="22"/>
      <c r="P32" s="22"/>
      <c r="Q32" s="22"/>
      <c r="R32" s="22"/>
      <c r="S32" s="22"/>
      <c r="T32" s="22"/>
      <c r="U32" s="22"/>
    </row>
    <row r="33" spans="1:21" ht="22.5" customHeight="1" x14ac:dyDescent="0.2">
      <c r="A33" s="19"/>
      <c r="B33" s="21"/>
      <c r="C33" s="21"/>
      <c r="D33" s="21"/>
      <c r="E33" s="22"/>
      <c r="F33" s="22"/>
      <c r="G33" s="22"/>
      <c r="H33" s="22"/>
      <c r="I33" s="22"/>
      <c r="J33" s="22"/>
      <c r="K33" s="22"/>
      <c r="L33" s="22"/>
      <c r="M33" s="22"/>
      <c r="N33" s="22"/>
      <c r="O33" s="22"/>
      <c r="P33" s="22"/>
      <c r="Q33" s="22"/>
      <c r="R33" s="22"/>
      <c r="S33" s="22"/>
      <c r="T33" s="22"/>
      <c r="U33" s="22"/>
    </row>
    <row r="34" spans="1:21" ht="31.5" customHeight="1" x14ac:dyDescent="0.2">
      <c r="B34" s="21"/>
      <c r="C34" s="21"/>
      <c r="D34" s="21"/>
      <c r="E34" s="22"/>
      <c r="F34" s="22"/>
      <c r="G34" s="22"/>
      <c r="H34" s="22"/>
      <c r="I34" s="22"/>
      <c r="J34" s="22"/>
      <c r="K34" s="22"/>
      <c r="L34" s="22"/>
      <c r="M34" s="22"/>
      <c r="N34" s="22"/>
      <c r="O34" s="22"/>
      <c r="P34" s="22"/>
      <c r="Q34" s="22"/>
      <c r="R34" s="22"/>
      <c r="S34" s="22"/>
      <c r="T34" s="22"/>
      <c r="U34" s="22"/>
    </row>
  </sheetData>
  <mergeCells count="4">
    <mergeCell ref="B2:U4"/>
    <mergeCell ref="R27:U28"/>
    <mergeCell ref="B5:U16"/>
    <mergeCell ref="B17:U18"/>
  </mergeCells>
  <phoneticPr fontId="2" type="noConversion"/>
  <hyperlinks>
    <hyperlink ref="B17" location="'NOT Baremi'!A1" display="NOT BAREMİ" xr:uid="{3ADC410F-0001-4357-AE79-C459030560FA}"/>
    <hyperlink ref="R17:U18" location="'K. Bilgiler'!A1" display="İLERİ" xr:uid="{F6CA9FEB-D288-4389-BAAC-CC15349C4C41}"/>
  </hyperlinks>
  <pageMargins left="0.78740157480314965" right="0.78740157480314965" top="0.78740157480314965" bottom="0.78740157480314965" header="0.59055118110236227" footer="0.59055118110236227"/>
  <pageSetup paperSize="9"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D8842F-BE9F-4B32-BB55-43AE8E3518B1}">
  <sheetPr>
    <tabColor theme="3" tint="0.89999084444715716"/>
  </sheetPr>
  <dimension ref="A1:BM145"/>
  <sheetViews>
    <sheetView view="pageBreakPreview" topLeftCell="A119" zoomScale="118" zoomScaleNormal="70" zoomScaleSheetLayoutView="118" workbookViewId="0">
      <selection activeCell="AO133" sqref="AO133:AT133"/>
    </sheetView>
  </sheetViews>
  <sheetFormatPr defaultColWidth="9.140625" defaultRowHeight="12.75" x14ac:dyDescent="0.2"/>
  <cols>
    <col min="1" max="1" width="3.85546875" style="3" customWidth="1"/>
    <col min="2" max="2" width="9.28515625" style="3" customWidth="1"/>
    <col min="3" max="3" width="11" style="3" customWidth="1"/>
    <col min="4" max="4" width="10.5703125" style="3" customWidth="1"/>
    <col min="5" max="5" width="9.28515625" style="3" customWidth="1"/>
    <col min="6" max="15" width="2.28515625" style="3" customWidth="1"/>
    <col min="16" max="45" width="2.42578125" style="3" customWidth="1"/>
    <col min="46" max="46" width="7.7109375" style="3" customWidth="1"/>
    <col min="47" max="47" width="16.5703125" style="3" hidden="1" customWidth="1"/>
    <col min="48" max="65" width="9.140625" style="16"/>
    <col min="66" max="16384" width="9.140625" style="3"/>
  </cols>
  <sheetData>
    <row r="1" spans="1:47" ht="13.5" customHeight="1" x14ac:dyDescent="0.2">
      <c r="A1" s="300" t="str">
        <f>'K. Bilgiler'!E5</f>
        <v>Çarşıbaşı Meslek Yüksekokulu</v>
      </c>
      <c r="B1" s="300"/>
      <c r="C1" s="300"/>
      <c r="D1" s="300"/>
      <c r="E1" s="300"/>
      <c r="F1" s="300"/>
      <c r="G1" s="300"/>
      <c r="H1" s="300"/>
      <c r="I1" s="300"/>
      <c r="J1" s="300"/>
      <c r="K1" s="300"/>
      <c r="L1" s="300"/>
      <c r="M1" s="300"/>
      <c r="N1" s="300"/>
      <c r="O1" s="300"/>
      <c r="P1" s="300"/>
      <c r="Q1" s="300"/>
      <c r="R1" s="300"/>
      <c r="S1" s="300"/>
      <c r="T1" s="300"/>
      <c r="U1" s="300"/>
      <c r="V1" s="300"/>
      <c r="W1" s="300"/>
      <c r="X1" s="300"/>
      <c r="Y1" s="300"/>
      <c r="Z1" s="300"/>
      <c r="AA1" s="300"/>
      <c r="AB1" s="300"/>
      <c r="AC1" s="300"/>
      <c r="AD1" s="300"/>
      <c r="AE1" s="300"/>
      <c r="AF1" s="300"/>
      <c r="AG1" s="300"/>
      <c r="AH1" s="300"/>
      <c r="AI1" s="300"/>
      <c r="AJ1" s="300"/>
      <c r="AK1" s="300"/>
      <c r="AL1" s="300"/>
      <c r="AM1" s="300"/>
      <c r="AN1" s="300"/>
      <c r="AO1" s="300"/>
      <c r="AP1" s="300"/>
      <c r="AQ1" s="300"/>
      <c r="AR1" s="300"/>
      <c r="AS1" s="300"/>
      <c r="AT1" s="300"/>
      <c r="AU1" s="17"/>
    </row>
    <row r="2" spans="1:47" ht="13.5" customHeight="1" x14ac:dyDescent="0.2">
      <c r="A2" s="297" t="str">
        <f>'K. Bilgiler'!E13&amp;" Eğitim Öğretim Yılı - " &amp;'K. Bilgiler'!E15</f>
        <v>2024-2025 Eğitim Öğretim Yılı - Bahar</v>
      </c>
      <c r="B2" s="298"/>
      <c r="C2" s="298"/>
      <c r="D2" s="298"/>
      <c r="E2" s="298"/>
      <c r="F2" s="298"/>
      <c r="G2" s="298"/>
      <c r="H2" s="298"/>
      <c r="I2" s="298"/>
      <c r="J2" s="298"/>
      <c r="K2" s="298"/>
      <c r="L2" s="298"/>
      <c r="M2" s="298"/>
      <c r="N2" s="298"/>
      <c r="O2" s="298"/>
      <c r="P2" s="298"/>
      <c r="Q2" s="298"/>
      <c r="R2" s="298"/>
      <c r="S2" s="298"/>
      <c r="T2" s="298"/>
      <c r="U2" s="298"/>
      <c r="V2" s="298"/>
      <c r="W2" s="298"/>
      <c r="X2" s="298"/>
      <c r="Y2" s="298"/>
      <c r="Z2" s="298"/>
      <c r="AA2" s="298"/>
      <c r="AB2" s="298"/>
      <c r="AC2" s="298"/>
      <c r="AD2" s="298"/>
      <c r="AE2" s="298"/>
      <c r="AF2" s="298"/>
      <c r="AG2" s="298"/>
      <c r="AH2" s="298"/>
      <c r="AI2" s="298"/>
      <c r="AJ2" s="298"/>
      <c r="AK2" s="298"/>
      <c r="AL2" s="298"/>
      <c r="AM2" s="298"/>
      <c r="AN2" s="298"/>
      <c r="AO2" s="298"/>
      <c r="AP2" s="299"/>
      <c r="AQ2" s="271" t="str">
        <f>IF('Yazılı Tarihleri'!E7=0,"SINAV YAPILMADI",'Yazılı Tarihleri'!E7)</f>
        <v>SINAV YAPILMADI</v>
      </c>
      <c r="AR2" s="272"/>
      <c r="AS2" s="272"/>
      <c r="AT2" s="273"/>
      <c r="AU2" s="96"/>
    </row>
    <row r="3" spans="1:47" ht="13.5" customHeight="1" x14ac:dyDescent="0.2">
      <c r="A3" s="296" t="str">
        <f>'K. Bilgiler'!E11&amp;" / "&amp;'K. Bilgiler'!E7&amp;" - "&amp;'K. Bilgiler'!E9&amp;" Dersi "&amp;" Bütünleme Sınav Analizi"</f>
        <v xml:space="preserve"> /  -  Dersi  Bütünleme Sınav Analizi</v>
      </c>
      <c r="B3" s="296"/>
      <c r="C3" s="296"/>
      <c r="D3" s="296"/>
      <c r="E3" s="296"/>
      <c r="F3" s="296"/>
      <c r="G3" s="296"/>
      <c r="H3" s="296"/>
      <c r="I3" s="296"/>
      <c r="J3" s="296"/>
      <c r="K3" s="296"/>
      <c r="L3" s="296"/>
      <c r="M3" s="296"/>
      <c r="N3" s="296"/>
      <c r="O3" s="296"/>
      <c r="P3" s="296"/>
      <c r="Q3" s="296"/>
      <c r="R3" s="296"/>
      <c r="S3" s="296"/>
      <c r="T3" s="296"/>
      <c r="U3" s="296"/>
      <c r="V3" s="296"/>
      <c r="W3" s="296"/>
      <c r="X3" s="296"/>
      <c r="Y3" s="296"/>
      <c r="Z3" s="296"/>
      <c r="AA3" s="296"/>
      <c r="AB3" s="296"/>
      <c r="AC3" s="296"/>
      <c r="AD3" s="296"/>
      <c r="AE3" s="296"/>
      <c r="AF3" s="296"/>
      <c r="AG3" s="296"/>
      <c r="AH3" s="296"/>
      <c r="AI3" s="296"/>
      <c r="AJ3" s="296"/>
      <c r="AK3" s="296"/>
      <c r="AL3" s="296"/>
      <c r="AM3" s="296"/>
      <c r="AN3" s="296"/>
      <c r="AO3" s="296"/>
      <c r="AP3" s="296"/>
      <c r="AQ3" s="274"/>
      <c r="AR3" s="275"/>
      <c r="AS3" s="275"/>
      <c r="AT3" s="276"/>
      <c r="AU3" s="96"/>
    </row>
    <row r="4" spans="1:47" ht="12.75" customHeight="1" x14ac:dyDescent="0.2">
      <c r="A4" s="265" t="s">
        <v>18</v>
      </c>
      <c r="B4" s="265"/>
      <c r="C4" s="265"/>
      <c r="D4" s="265"/>
      <c r="E4" s="265"/>
      <c r="F4" s="51" t="str">
        <f>IF('NOT Baremi'!E25=0," ",'NOT Baremi'!E25)</f>
        <v xml:space="preserve"> </v>
      </c>
      <c r="G4" s="51" t="str">
        <f>IF('NOT Baremi'!F25=0," ",'NOT Baremi'!F25)</f>
        <v xml:space="preserve"> </v>
      </c>
      <c r="H4" s="51" t="str">
        <f>IF('NOT Baremi'!G25=0," ",'NOT Baremi'!G25)</f>
        <v xml:space="preserve"> </v>
      </c>
      <c r="I4" s="51" t="str">
        <f>IF('NOT Baremi'!H25=0," ",'NOT Baremi'!H25)</f>
        <v xml:space="preserve"> </v>
      </c>
      <c r="J4" s="51" t="str">
        <f>IF('NOT Baremi'!I25=0," ",'NOT Baremi'!I25)</f>
        <v xml:space="preserve"> </v>
      </c>
      <c r="K4" s="51" t="str">
        <f>IF('NOT Baremi'!J25=0," ",'NOT Baremi'!J25)</f>
        <v xml:space="preserve"> </v>
      </c>
      <c r="L4" s="51" t="str">
        <f>IF('NOT Baremi'!K25=0," ",'NOT Baremi'!K25)</f>
        <v xml:space="preserve"> </v>
      </c>
      <c r="M4" s="51" t="str">
        <f>IF('NOT Baremi'!L25=0," ",'NOT Baremi'!L25)</f>
        <v xml:space="preserve"> </v>
      </c>
      <c r="N4" s="51" t="str">
        <f>IF('NOT Baremi'!M25=0," ",'NOT Baremi'!M25)</f>
        <v xml:space="preserve"> </v>
      </c>
      <c r="O4" s="51" t="str">
        <f>IF('NOT Baremi'!N25=0," ",'NOT Baremi'!N25)</f>
        <v xml:space="preserve"> </v>
      </c>
      <c r="P4" s="51" t="str">
        <f>IF('NOT Baremi'!O25=0," ",'NOT Baremi'!O25)</f>
        <v xml:space="preserve"> </v>
      </c>
      <c r="Q4" s="51" t="str">
        <f>IF('NOT Baremi'!P25=0," ",'NOT Baremi'!P25)</f>
        <v xml:space="preserve"> </v>
      </c>
      <c r="R4" s="51" t="str">
        <f>IF('NOT Baremi'!Q25=0," ",'NOT Baremi'!Q25)</f>
        <v xml:space="preserve"> </v>
      </c>
      <c r="S4" s="51" t="str">
        <f>IF('NOT Baremi'!R25=0," ",'NOT Baremi'!R25)</f>
        <v xml:space="preserve"> </v>
      </c>
      <c r="T4" s="51" t="str">
        <f>IF('NOT Baremi'!S25=0," ",'NOT Baremi'!S25)</f>
        <v xml:space="preserve"> </v>
      </c>
      <c r="U4" s="51" t="str">
        <f>IF('NOT Baremi'!T25=0," ",'NOT Baremi'!T25)</f>
        <v xml:space="preserve"> </v>
      </c>
      <c r="V4" s="51" t="str">
        <f>IF('NOT Baremi'!U25=0," ",'NOT Baremi'!U25)</f>
        <v xml:space="preserve"> </v>
      </c>
      <c r="W4" s="51" t="str">
        <f>IF('NOT Baremi'!V25=0," ",'NOT Baremi'!V25)</f>
        <v xml:space="preserve"> </v>
      </c>
      <c r="X4" s="51" t="str">
        <f>IF('NOT Baremi'!W25=0," ",'NOT Baremi'!W25)</f>
        <v xml:space="preserve"> </v>
      </c>
      <c r="Y4" s="51" t="str">
        <f>IF('NOT Baremi'!X25=0," ",'NOT Baremi'!X25)</f>
        <v xml:space="preserve"> </v>
      </c>
      <c r="Z4" s="51" t="str">
        <f>IF('NOT Baremi'!Y25=0," ",'NOT Baremi'!Y25)</f>
        <v xml:space="preserve"> </v>
      </c>
      <c r="AA4" s="51" t="str">
        <f>IF('NOT Baremi'!Z25=0," ",'NOT Baremi'!Z25)</f>
        <v xml:space="preserve"> </v>
      </c>
      <c r="AB4" s="51" t="str">
        <f>IF('NOT Baremi'!AA25=0," ",'NOT Baremi'!AA25)</f>
        <v xml:space="preserve"> </v>
      </c>
      <c r="AC4" s="51" t="str">
        <f>IF('NOT Baremi'!AB25=0," ",'NOT Baremi'!AB25)</f>
        <v xml:space="preserve"> </v>
      </c>
      <c r="AD4" s="51" t="str">
        <f>IF('NOT Baremi'!AC25=0," ",'NOT Baremi'!AC25)</f>
        <v xml:space="preserve"> </v>
      </c>
      <c r="AE4" s="51" t="str">
        <f>IF('NOT Baremi'!AD25=0," ",'NOT Baremi'!AD25)</f>
        <v xml:space="preserve"> </v>
      </c>
      <c r="AF4" s="51" t="str">
        <f>IF('NOT Baremi'!AE25=0," ",'NOT Baremi'!AE25)</f>
        <v xml:space="preserve"> </v>
      </c>
      <c r="AG4" s="51" t="str">
        <f>IF('NOT Baremi'!AF25=0," ",'NOT Baremi'!AF25)</f>
        <v xml:space="preserve"> </v>
      </c>
      <c r="AH4" s="51" t="str">
        <f>IF('NOT Baremi'!AG25=0," ",'NOT Baremi'!AG25)</f>
        <v xml:space="preserve"> </v>
      </c>
      <c r="AI4" s="51" t="str">
        <f>IF('NOT Baremi'!AH25=0," ",'NOT Baremi'!AH25)</f>
        <v xml:space="preserve"> </v>
      </c>
      <c r="AJ4" s="51" t="str">
        <f>IF('NOT Baremi'!AI25=0," ",'NOT Baremi'!AI25)</f>
        <v xml:space="preserve"> </v>
      </c>
      <c r="AK4" s="51" t="str">
        <f>IF('NOT Baremi'!AJ25=0," ",'NOT Baremi'!AJ25)</f>
        <v xml:space="preserve"> </v>
      </c>
      <c r="AL4" s="51" t="str">
        <f>IF('NOT Baremi'!AK25=0," ",'NOT Baremi'!AK25)</f>
        <v xml:space="preserve"> </v>
      </c>
      <c r="AM4" s="51" t="str">
        <f>IF('NOT Baremi'!AL25=0," ",'NOT Baremi'!AL25)</f>
        <v xml:space="preserve"> </v>
      </c>
      <c r="AN4" s="51" t="str">
        <f>IF('NOT Baremi'!AM25=0," ",'NOT Baremi'!AM25)</f>
        <v xml:space="preserve"> </v>
      </c>
      <c r="AO4" s="51" t="str">
        <f>IF('NOT Baremi'!AN25=0," ",'NOT Baremi'!AN25)</f>
        <v xml:space="preserve"> </v>
      </c>
      <c r="AP4" s="51" t="str">
        <f>IF('NOT Baremi'!AO25=0," ",'NOT Baremi'!AO25)</f>
        <v xml:space="preserve"> </v>
      </c>
      <c r="AQ4" s="51" t="str">
        <f>IF('NOT Baremi'!AP25=0," ",'NOT Baremi'!AP25)</f>
        <v xml:space="preserve"> </v>
      </c>
      <c r="AR4" s="51" t="str">
        <f>IF('NOT Baremi'!AQ25=0," ",'NOT Baremi'!AQ25)</f>
        <v xml:space="preserve"> </v>
      </c>
      <c r="AS4" s="51" t="str">
        <f>IF('NOT Baremi'!AR25=0," ",'NOT Baremi'!AR25)</f>
        <v xml:space="preserve"> </v>
      </c>
      <c r="AT4" s="52" t="str">
        <f>IF(SUM(F4:AS4)=0," ",SUM(F4:AS4))</f>
        <v xml:space="preserve"> </v>
      </c>
      <c r="AU4" s="263" t="s">
        <v>28</v>
      </c>
    </row>
    <row r="5" spans="1:47" ht="33" x14ac:dyDescent="0.2">
      <c r="A5" s="53" t="s">
        <v>0</v>
      </c>
      <c r="B5" s="53" t="s">
        <v>20</v>
      </c>
      <c r="C5" s="265" t="s">
        <v>17</v>
      </c>
      <c r="D5" s="265"/>
      <c r="E5" s="265"/>
      <c r="F5" s="54" t="str">
        <f>IF('NOT Baremi'!E25&gt;0,'NOT Baremi'!E24&amp;"."&amp;"SORU"," ")</f>
        <v xml:space="preserve"> </v>
      </c>
      <c r="G5" s="54" t="str">
        <f>IF('NOT Baremi'!F25&gt;0,'NOT Baremi'!F24&amp;"."&amp;"SORU"," ")</f>
        <v xml:space="preserve"> </v>
      </c>
      <c r="H5" s="54" t="str">
        <f>IF('NOT Baremi'!G25&gt;0,'NOT Baremi'!G24&amp;"."&amp;"SORU"," ")</f>
        <v xml:space="preserve"> </v>
      </c>
      <c r="I5" s="54" t="str">
        <f>IF('NOT Baremi'!H25&gt;0,'NOT Baremi'!H24&amp;"."&amp;"SORU"," ")</f>
        <v xml:space="preserve"> </v>
      </c>
      <c r="J5" s="54" t="str">
        <f>IF('NOT Baremi'!I25&gt;0,'NOT Baremi'!I24&amp;"."&amp;"SORU"," ")</f>
        <v xml:space="preserve"> </v>
      </c>
      <c r="K5" s="54" t="str">
        <f>IF('NOT Baremi'!J25&gt;0,'NOT Baremi'!J24&amp;"."&amp;"SORU"," ")</f>
        <v xml:space="preserve"> </v>
      </c>
      <c r="L5" s="54" t="str">
        <f>IF('NOT Baremi'!K25&gt;0,'NOT Baremi'!K24&amp;"."&amp;"SORU"," ")</f>
        <v xml:space="preserve"> </v>
      </c>
      <c r="M5" s="54" t="str">
        <f>IF('NOT Baremi'!L25&gt;0,'NOT Baremi'!L24&amp;"."&amp;"SORU"," ")</f>
        <v xml:space="preserve"> </v>
      </c>
      <c r="N5" s="54" t="str">
        <f>IF('NOT Baremi'!M25&gt;0,'NOT Baremi'!M24&amp;"."&amp;"SORU"," ")</f>
        <v xml:space="preserve"> </v>
      </c>
      <c r="O5" s="54" t="str">
        <f>IF('NOT Baremi'!N25&gt;0,'NOT Baremi'!N24&amp;"."&amp;"SORU"," ")</f>
        <v xml:space="preserve"> </v>
      </c>
      <c r="P5" s="54" t="str">
        <f>IF('NOT Baremi'!O25&gt;0,'NOT Baremi'!O24&amp;"."&amp;"SORU"," ")</f>
        <v xml:space="preserve"> </v>
      </c>
      <c r="Q5" s="54" t="str">
        <f>IF('NOT Baremi'!P25&gt;0,'NOT Baremi'!P24&amp;"."&amp;"SORU"," ")</f>
        <v xml:space="preserve"> </v>
      </c>
      <c r="R5" s="54" t="str">
        <f>IF('NOT Baremi'!Q25&gt;0,'NOT Baremi'!Q24&amp;"."&amp;"SORU"," ")</f>
        <v xml:space="preserve"> </v>
      </c>
      <c r="S5" s="54" t="str">
        <f>IF('NOT Baremi'!R25&gt;0,'NOT Baremi'!R24&amp;"."&amp;"SORU"," ")</f>
        <v xml:space="preserve"> </v>
      </c>
      <c r="T5" s="54" t="str">
        <f>IF('NOT Baremi'!S25&gt;0,'NOT Baremi'!S24&amp;"."&amp;"SORU"," ")</f>
        <v xml:space="preserve"> </v>
      </c>
      <c r="U5" s="54" t="str">
        <f>IF('NOT Baremi'!T25&gt;0,'NOT Baremi'!T24&amp;"."&amp;"SORU"," ")</f>
        <v xml:space="preserve"> </v>
      </c>
      <c r="V5" s="54" t="str">
        <f>IF('NOT Baremi'!U25&gt;0,'NOT Baremi'!U24&amp;"."&amp;"SORU"," ")</f>
        <v xml:space="preserve"> </v>
      </c>
      <c r="W5" s="54" t="str">
        <f>IF('NOT Baremi'!V25&gt;0,'NOT Baremi'!V24&amp;"."&amp;"SORU"," ")</f>
        <v xml:space="preserve"> </v>
      </c>
      <c r="X5" s="54" t="str">
        <f>IF('NOT Baremi'!W25&gt;0,'NOT Baremi'!W24&amp;"."&amp;"SORU"," ")</f>
        <v xml:space="preserve"> </v>
      </c>
      <c r="Y5" s="54" t="str">
        <f>IF('NOT Baremi'!X25&gt;0,'NOT Baremi'!X24&amp;"."&amp;"SORU"," ")</f>
        <v xml:space="preserve"> </v>
      </c>
      <c r="Z5" s="54" t="str">
        <f>IF('NOT Baremi'!Y25&gt;0,'NOT Baremi'!Y24&amp;"."&amp;"SORU"," ")</f>
        <v xml:space="preserve"> </v>
      </c>
      <c r="AA5" s="54" t="str">
        <f>IF('NOT Baremi'!Z25&gt;0,'NOT Baremi'!Z24&amp;"."&amp;"SORU"," ")</f>
        <v xml:space="preserve"> </v>
      </c>
      <c r="AB5" s="54" t="str">
        <f>IF('NOT Baremi'!AA25&gt;0,'NOT Baremi'!AA24&amp;"."&amp;"SORU"," ")</f>
        <v xml:space="preserve"> </v>
      </c>
      <c r="AC5" s="54" t="str">
        <f>IF('NOT Baremi'!AB25&gt;0,'NOT Baremi'!AB24&amp;"."&amp;"SORU"," ")</f>
        <v xml:space="preserve"> </v>
      </c>
      <c r="AD5" s="54" t="str">
        <f>IF('NOT Baremi'!AC25&gt;0,'NOT Baremi'!AC24&amp;"."&amp;"SORU"," ")</f>
        <v xml:space="preserve"> </v>
      </c>
      <c r="AE5" s="54" t="str">
        <f>IF('NOT Baremi'!AD25&gt;0,'NOT Baremi'!AD24&amp;"."&amp;"SORU"," ")</f>
        <v xml:space="preserve"> </v>
      </c>
      <c r="AF5" s="54" t="str">
        <f>IF('NOT Baremi'!AE25&gt;0,'NOT Baremi'!AE24&amp;"."&amp;"SORU"," ")</f>
        <v xml:space="preserve"> </v>
      </c>
      <c r="AG5" s="54" t="str">
        <f>IF('NOT Baremi'!AF25&gt;0,'NOT Baremi'!AF24&amp;"."&amp;"SORU"," ")</f>
        <v xml:space="preserve"> </v>
      </c>
      <c r="AH5" s="54" t="str">
        <f>IF('NOT Baremi'!AG25&gt;0,'NOT Baremi'!AG24&amp;"."&amp;"SORU"," ")</f>
        <v xml:space="preserve"> </v>
      </c>
      <c r="AI5" s="54" t="str">
        <f>IF('NOT Baremi'!AH25&gt;0,'NOT Baremi'!AH24&amp;"."&amp;"SORU"," ")</f>
        <v xml:space="preserve"> </v>
      </c>
      <c r="AJ5" s="54" t="str">
        <f>IF('NOT Baremi'!AI25&gt;0,'NOT Baremi'!AI24&amp;"."&amp;"SORU"," ")</f>
        <v xml:space="preserve"> </v>
      </c>
      <c r="AK5" s="54" t="str">
        <f>IF('NOT Baremi'!AJ25&gt;0,'NOT Baremi'!AJ24&amp;"."&amp;"SORU"," ")</f>
        <v xml:space="preserve"> </v>
      </c>
      <c r="AL5" s="54" t="str">
        <f>IF('NOT Baremi'!AK25&gt;0,'NOT Baremi'!AK24&amp;"."&amp;"SORU"," ")</f>
        <v xml:space="preserve"> </v>
      </c>
      <c r="AM5" s="54" t="str">
        <f>IF('NOT Baremi'!AL25&gt;0,'NOT Baremi'!AL24&amp;"."&amp;"SORU"," ")</f>
        <v xml:space="preserve"> </v>
      </c>
      <c r="AN5" s="54" t="str">
        <f>IF('NOT Baremi'!AM25&gt;0,'NOT Baremi'!AM24&amp;"."&amp;"SORU"," ")</f>
        <v xml:space="preserve"> </v>
      </c>
      <c r="AO5" s="54" t="str">
        <f>IF('NOT Baremi'!AN25&gt;0,'NOT Baremi'!AN24&amp;"."&amp;"SORU"," ")</f>
        <v xml:space="preserve"> </v>
      </c>
      <c r="AP5" s="54" t="str">
        <f>IF('NOT Baremi'!AO25&gt;0,'NOT Baremi'!AO24&amp;"."&amp;"SORU"," ")</f>
        <v xml:space="preserve"> </v>
      </c>
      <c r="AQ5" s="54" t="str">
        <f>IF('NOT Baremi'!AP25&gt;0,'NOT Baremi'!AP24&amp;"."&amp;"SORU"," ")</f>
        <v xml:space="preserve"> </v>
      </c>
      <c r="AR5" s="54" t="str">
        <f>IF('NOT Baremi'!AQ25&gt;0,'NOT Baremi'!AQ24&amp;"."&amp;"SORU"," ")</f>
        <v xml:space="preserve"> </v>
      </c>
      <c r="AS5" s="54" t="str">
        <f>IF('NOT Baremi'!AR25&gt;0,'NOT Baremi'!AR24&amp;"."&amp;"SORU"," ")</f>
        <v xml:space="preserve"> </v>
      </c>
      <c r="AT5" s="55" t="s">
        <v>19</v>
      </c>
      <c r="AU5" s="264"/>
    </row>
    <row r="6" spans="1:47" ht="12" customHeight="1" x14ac:dyDescent="0.2">
      <c r="A6" s="46">
        <f>'S. Listesi'!B4</f>
        <v>1</v>
      </c>
      <c r="B6" s="47" t="str">
        <f>IF('S. Listesi'!C4=0," ",'S. Listesi'!C4)</f>
        <v xml:space="preserve"> </v>
      </c>
      <c r="C6" s="259" t="str">
        <f>IF('S. Listesi'!D4=0," ",'S. Listesi'!D4)</f>
        <v xml:space="preserve"> </v>
      </c>
      <c r="D6" s="259"/>
      <c r="E6" s="259"/>
      <c r="F6" s="48"/>
      <c r="G6" s="48"/>
      <c r="H6" s="48"/>
      <c r="I6" s="48"/>
      <c r="J6" s="48"/>
      <c r="K6" s="48"/>
      <c r="L6" s="48"/>
      <c r="M6" s="48"/>
      <c r="N6" s="48"/>
      <c r="O6" s="48"/>
      <c r="P6" s="48"/>
      <c r="Q6" s="48"/>
      <c r="R6" s="48"/>
      <c r="S6" s="48"/>
      <c r="T6" s="48"/>
      <c r="U6" s="48"/>
      <c r="V6" s="48"/>
      <c r="W6" s="48"/>
      <c r="X6" s="48"/>
      <c r="Y6" s="48"/>
      <c r="Z6" s="48"/>
      <c r="AA6" s="48"/>
      <c r="AB6" s="48"/>
      <c r="AC6" s="48"/>
      <c r="AD6" s="48"/>
      <c r="AE6" s="48"/>
      <c r="AF6" s="48"/>
      <c r="AG6" s="49"/>
      <c r="AH6" s="49"/>
      <c r="AI6" s="49"/>
      <c r="AJ6" s="49"/>
      <c r="AK6" s="49"/>
      <c r="AL6" s="49"/>
      <c r="AM6" s="49"/>
      <c r="AN6" s="49"/>
      <c r="AO6" s="49"/>
      <c r="AP6" s="49"/>
      <c r="AQ6" s="49"/>
      <c r="AR6" s="49"/>
      <c r="AS6" s="49"/>
      <c r="AT6" s="50" t="str">
        <f>IF(COUNTBLANK(F6:AS6)=COLUMNS(F6:AS6)," ",IF(SUM(F6:AS6)=0,0,SUM(F6:AS6)))</f>
        <v xml:space="preserve"> </v>
      </c>
      <c r="AU6" s="50" t="str">
        <f t="shared" ref="AU6:AU85" si="0">IF(AT6=" "," ",IF(AT6&gt;=85,5,IF(AT6&gt;=70,4,IF(AT6&gt;=60,3,IF(AT6&gt;=50,2,IF(AT6&gt;=0,1,0))))))</f>
        <v xml:space="preserve"> </v>
      </c>
    </row>
    <row r="7" spans="1:47" ht="12" customHeight="1" x14ac:dyDescent="0.2">
      <c r="A7" s="46">
        <f>'S. Listesi'!B5</f>
        <v>2</v>
      </c>
      <c r="B7" s="47" t="str">
        <f>IF('S. Listesi'!C5=0," ",'S. Listesi'!C5)</f>
        <v xml:space="preserve"> </v>
      </c>
      <c r="C7" s="259" t="str">
        <f>IF('S. Listesi'!D5=0," ",'S. Listesi'!D5)</f>
        <v xml:space="preserve"> </v>
      </c>
      <c r="D7" s="259"/>
      <c r="E7" s="259"/>
      <c r="F7" s="48"/>
      <c r="G7" s="48"/>
      <c r="H7" s="48"/>
      <c r="I7" s="48"/>
      <c r="J7" s="48"/>
      <c r="K7" s="48"/>
      <c r="L7" s="48"/>
      <c r="M7" s="48"/>
      <c r="N7" s="48"/>
      <c r="O7" s="48"/>
      <c r="P7" s="48"/>
      <c r="Q7" s="48"/>
      <c r="R7" s="48"/>
      <c r="S7" s="48"/>
      <c r="T7" s="48"/>
      <c r="U7" s="48"/>
      <c r="V7" s="48"/>
      <c r="W7" s="48"/>
      <c r="X7" s="48"/>
      <c r="Y7" s="48"/>
      <c r="Z7" s="48"/>
      <c r="AA7" s="48"/>
      <c r="AB7" s="48"/>
      <c r="AC7" s="48"/>
      <c r="AD7" s="48"/>
      <c r="AE7" s="48"/>
      <c r="AF7" s="48"/>
      <c r="AG7" s="49"/>
      <c r="AH7" s="49"/>
      <c r="AI7" s="49"/>
      <c r="AJ7" s="49"/>
      <c r="AK7" s="49"/>
      <c r="AL7" s="49"/>
      <c r="AM7" s="49"/>
      <c r="AN7" s="49"/>
      <c r="AO7" s="49"/>
      <c r="AP7" s="49"/>
      <c r="AQ7" s="49"/>
      <c r="AR7" s="49"/>
      <c r="AS7" s="49"/>
      <c r="AT7" s="50" t="str">
        <f t="shared" ref="AT7:AT70" si="1">IF(COUNTBLANK(F7:AS7)=COLUMNS(F7:AS7)," ",IF(SUM(F7:AS7)=0,0,SUM(F7:AS7)))</f>
        <v xml:space="preserve"> </v>
      </c>
      <c r="AU7" s="50"/>
    </row>
    <row r="8" spans="1:47" ht="12" customHeight="1" x14ac:dyDescent="0.2">
      <c r="A8" s="46">
        <f>'S. Listesi'!B6</f>
        <v>3</v>
      </c>
      <c r="B8" s="47" t="str">
        <f>IF('S. Listesi'!C6=0," ",'S. Listesi'!C6)</f>
        <v xml:space="preserve"> </v>
      </c>
      <c r="C8" s="259" t="str">
        <f>IF('S. Listesi'!D6=0," ",'S. Listesi'!D6)</f>
        <v xml:space="preserve"> </v>
      </c>
      <c r="D8" s="259"/>
      <c r="E8" s="259"/>
      <c r="F8" s="48"/>
      <c r="G8" s="48"/>
      <c r="H8" s="48"/>
      <c r="I8" s="48"/>
      <c r="J8" s="48"/>
      <c r="K8" s="48"/>
      <c r="L8" s="48"/>
      <c r="M8" s="48"/>
      <c r="N8" s="48"/>
      <c r="O8" s="48"/>
      <c r="P8" s="48"/>
      <c r="Q8" s="48"/>
      <c r="R8" s="48"/>
      <c r="S8" s="48"/>
      <c r="T8" s="48"/>
      <c r="U8" s="48"/>
      <c r="V8" s="48"/>
      <c r="W8" s="48"/>
      <c r="X8" s="48"/>
      <c r="Y8" s="48"/>
      <c r="Z8" s="48"/>
      <c r="AA8" s="48"/>
      <c r="AB8" s="48"/>
      <c r="AC8" s="48"/>
      <c r="AD8" s="48"/>
      <c r="AE8" s="48"/>
      <c r="AF8" s="48"/>
      <c r="AG8" s="49"/>
      <c r="AH8" s="49"/>
      <c r="AI8" s="49"/>
      <c r="AJ8" s="49"/>
      <c r="AK8" s="49"/>
      <c r="AL8" s="49"/>
      <c r="AM8" s="49"/>
      <c r="AN8" s="49"/>
      <c r="AO8" s="49"/>
      <c r="AP8" s="49"/>
      <c r="AQ8" s="49"/>
      <c r="AR8" s="49"/>
      <c r="AS8" s="49"/>
      <c r="AT8" s="50" t="str">
        <f t="shared" si="1"/>
        <v xml:space="preserve"> </v>
      </c>
      <c r="AU8" s="50"/>
    </row>
    <row r="9" spans="1:47" ht="12" customHeight="1" x14ac:dyDescent="0.2">
      <c r="A9" s="46">
        <f>'S. Listesi'!B7</f>
        <v>4</v>
      </c>
      <c r="B9" s="47" t="str">
        <f>IF('S. Listesi'!C7=0," ",'S. Listesi'!C7)</f>
        <v xml:space="preserve"> </v>
      </c>
      <c r="C9" s="259" t="str">
        <f>IF('S. Listesi'!D7=0," ",'S. Listesi'!D7)</f>
        <v xml:space="preserve"> </v>
      </c>
      <c r="D9" s="259"/>
      <c r="E9" s="259"/>
      <c r="F9" s="48"/>
      <c r="G9" s="48"/>
      <c r="H9" s="48"/>
      <c r="I9" s="48"/>
      <c r="J9" s="48"/>
      <c r="K9" s="48"/>
      <c r="L9" s="48"/>
      <c r="M9" s="48"/>
      <c r="N9" s="48"/>
      <c r="O9" s="48"/>
      <c r="P9" s="48"/>
      <c r="Q9" s="48"/>
      <c r="R9" s="48"/>
      <c r="S9" s="48"/>
      <c r="T9" s="48"/>
      <c r="U9" s="48"/>
      <c r="V9" s="48"/>
      <c r="W9" s="48"/>
      <c r="X9" s="48"/>
      <c r="Y9" s="48"/>
      <c r="Z9" s="48"/>
      <c r="AA9" s="48"/>
      <c r="AB9" s="48"/>
      <c r="AC9" s="48"/>
      <c r="AD9" s="48"/>
      <c r="AE9" s="48"/>
      <c r="AF9" s="48"/>
      <c r="AG9" s="49"/>
      <c r="AH9" s="49"/>
      <c r="AI9" s="49"/>
      <c r="AJ9" s="49"/>
      <c r="AK9" s="49"/>
      <c r="AL9" s="49"/>
      <c r="AM9" s="49"/>
      <c r="AN9" s="49"/>
      <c r="AO9" s="49"/>
      <c r="AP9" s="49"/>
      <c r="AQ9" s="49"/>
      <c r="AR9" s="49"/>
      <c r="AS9" s="49"/>
      <c r="AT9" s="50" t="str">
        <f t="shared" si="1"/>
        <v xml:space="preserve"> </v>
      </c>
      <c r="AU9" s="50"/>
    </row>
    <row r="10" spans="1:47" ht="12" customHeight="1" x14ac:dyDescent="0.2">
      <c r="A10" s="46">
        <f>'S. Listesi'!B8</f>
        <v>5</v>
      </c>
      <c r="B10" s="47" t="str">
        <f>IF('S. Listesi'!C8=0," ",'S. Listesi'!C8)</f>
        <v xml:space="preserve"> </v>
      </c>
      <c r="C10" s="259" t="str">
        <f>IF('S. Listesi'!D8=0," ",'S. Listesi'!D8)</f>
        <v xml:space="preserve"> </v>
      </c>
      <c r="D10" s="259"/>
      <c r="E10" s="259"/>
      <c r="F10" s="48"/>
      <c r="G10" s="48"/>
      <c r="H10" s="48"/>
      <c r="I10" s="48"/>
      <c r="J10" s="48"/>
      <c r="K10" s="48"/>
      <c r="L10" s="48"/>
      <c r="M10" s="48"/>
      <c r="N10" s="48"/>
      <c r="O10" s="48"/>
      <c r="P10" s="48"/>
      <c r="Q10" s="48"/>
      <c r="R10" s="48"/>
      <c r="S10" s="48"/>
      <c r="T10" s="48"/>
      <c r="U10" s="48"/>
      <c r="V10" s="48"/>
      <c r="W10" s="48"/>
      <c r="X10" s="48"/>
      <c r="Y10" s="48"/>
      <c r="Z10" s="48"/>
      <c r="AA10" s="48"/>
      <c r="AB10" s="48"/>
      <c r="AC10" s="48"/>
      <c r="AD10" s="48"/>
      <c r="AE10" s="48"/>
      <c r="AF10" s="48"/>
      <c r="AG10" s="49"/>
      <c r="AH10" s="49"/>
      <c r="AI10" s="49"/>
      <c r="AJ10" s="49"/>
      <c r="AK10" s="49"/>
      <c r="AL10" s="49"/>
      <c r="AM10" s="49"/>
      <c r="AN10" s="49"/>
      <c r="AO10" s="49"/>
      <c r="AP10" s="49"/>
      <c r="AQ10" s="49"/>
      <c r="AR10" s="49"/>
      <c r="AS10" s="49"/>
      <c r="AT10" s="50" t="str">
        <f t="shared" si="1"/>
        <v xml:space="preserve"> </v>
      </c>
      <c r="AU10" s="50"/>
    </row>
    <row r="11" spans="1:47" ht="12" customHeight="1" x14ac:dyDescent="0.2">
      <c r="A11" s="46">
        <f>'S. Listesi'!B9</f>
        <v>6</v>
      </c>
      <c r="B11" s="47" t="str">
        <f>IF('S. Listesi'!C9=0," ",'S. Listesi'!C9)</f>
        <v xml:space="preserve"> </v>
      </c>
      <c r="C11" s="259" t="str">
        <f>IF('S. Listesi'!D9=0," ",'S. Listesi'!D9)</f>
        <v xml:space="preserve"> </v>
      </c>
      <c r="D11" s="259"/>
      <c r="E11" s="259"/>
      <c r="F11" s="48"/>
      <c r="G11" s="48"/>
      <c r="H11" s="48"/>
      <c r="I11" s="48"/>
      <c r="J11" s="48"/>
      <c r="K11" s="48"/>
      <c r="L11" s="48"/>
      <c r="M11" s="48"/>
      <c r="N11" s="48"/>
      <c r="O11" s="48"/>
      <c r="P11" s="48"/>
      <c r="Q11" s="48"/>
      <c r="R11" s="48"/>
      <c r="S11" s="48"/>
      <c r="T11" s="48"/>
      <c r="U11" s="48"/>
      <c r="V11" s="48"/>
      <c r="W11" s="48"/>
      <c r="X11" s="48"/>
      <c r="Y11" s="48"/>
      <c r="Z11" s="48"/>
      <c r="AA11" s="48"/>
      <c r="AB11" s="48"/>
      <c r="AC11" s="48"/>
      <c r="AD11" s="48"/>
      <c r="AE11" s="48"/>
      <c r="AF11" s="48"/>
      <c r="AG11" s="49"/>
      <c r="AH11" s="49"/>
      <c r="AI11" s="49"/>
      <c r="AJ11" s="49"/>
      <c r="AK11" s="49"/>
      <c r="AL11" s="49"/>
      <c r="AM11" s="49"/>
      <c r="AN11" s="49"/>
      <c r="AO11" s="49"/>
      <c r="AP11" s="49"/>
      <c r="AQ11" s="49"/>
      <c r="AR11" s="49"/>
      <c r="AS11" s="49"/>
      <c r="AT11" s="50" t="str">
        <f t="shared" si="1"/>
        <v xml:space="preserve"> </v>
      </c>
      <c r="AU11" s="50"/>
    </row>
    <row r="12" spans="1:47" ht="12" customHeight="1" x14ac:dyDescent="0.2">
      <c r="A12" s="46">
        <f>'S. Listesi'!B10</f>
        <v>7</v>
      </c>
      <c r="B12" s="47" t="str">
        <f>IF('S. Listesi'!C10=0," ",'S. Listesi'!C10)</f>
        <v xml:space="preserve"> </v>
      </c>
      <c r="C12" s="259" t="str">
        <f>IF('S. Listesi'!D10=0," ",'S. Listesi'!D10)</f>
        <v xml:space="preserve"> </v>
      </c>
      <c r="D12" s="259"/>
      <c r="E12" s="259"/>
      <c r="F12" s="48"/>
      <c r="G12" s="48"/>
      <c r="H12" s="48"/>
      <c r="I12" s="48"/>
      <c r="J12" s="48"/>
      <c r="K12" s="48"/>
      <c r="L12" s="48"/>
      <c r="M12" s="48"/>
      <c r="N12" s="48"/>
      <c r="O12" s="48"/>
      <c r="P12" s="48"/>
      <c r="Q12" s="48"/>
      <c r="R12" s="48"/>
      <c r="S12" s="48"/>
      <c r="T12" s="48"/>
      <c r="U12" s="48"/>
      <c r="V12" s="48"/>
      <c r="W12" s="48"/>
      <c r="X12" s="48"/>
      <c r="Y12" s="48"/>
      <c r="Z12" s="48"/>
      <c r="AA12" s="48"/>
      <c r="AB12" s="48"/>
      <c r="AC12" s="48"/>
      <c r="AD12" s="48"/>
      <c r="AE12" s="48"/>
      <c r="AF12" s="48"/>
      <c r="AG12" s="49"/>
      <c r="AH12" s="49"/>
      <c r="AI12" s="49"/>
      <c r="AJ12" s="49"/>
      <c r="AK12" s="49"/>
      <c r="AL12" s="49"/>
      <c r="AM12" s="49"/>
      <c r="AN12" s="49"/>
      <c r="AO12" s="49"/>
      <c r="AP12" s="49"/>
      <c r="AQ12" s="49"/>
      <c r="AR12" s="49"/>
      <c r="AS12" s="49"/>
      <c r="AT12" s="50" t="str">
        <f t="shared" si="1"/>
        <v xml:space="preserve"> </v>
      </c>
      <c r="AU12" s="50"/>
    </row>
    <row r="13" spans="1:47" ht="12" customHeight="1" x14ac:dyDescent="0.2">
      <c r="A13" s="46">
        <f>'S. Listesi'!B11</f>
        <v>8</v>
      </c>
      <c r="B13" s="47" t="str">
        <f>IF('S. Listesi'!C11=0," ",'S. Listesi'!C11)</f>
        <v xml:space="preserve"> </v>
      </c>
      <c r="C13" s="259" t="str">
        <f>IF('S. Listesi'!D11=0," ",'S. Listesi'!D11)</f>
        <v xml:space="preserve"> </v>
      </c>
      <c r="D13" s="259"/>
      <c r="E13" s="259"/>
      <c r="F13" s="48"/>
      <c r="G13" s="48"/>
      <c r="H13" s="48"/>
      <c r="I13" s="48"/>
      <c r="J13" s="48"/>
      <c r="K13" s="48"/>
      <c r="L13" s="48"/>
      <c r="M13" s="48"/>
      <c r="N13" s="48"/>
      <c r="O13" s="48"/>
      <c r="P13" s="48"/>
      <c r="Q13" s="48"/>
      <c r="R13" s="48"/>
      <c r="S13" s="48"/>
      <c r="T13" s="48"/>
      <c r="U13" s="48"/>
      <c r="V13" s="48"/>
      <c r="W13" s="48"/>
      <c r="X13" s="48"/>
      <c r="Y13" s="48"/>
      <c r="Z13" s="48"/>
      <c r="AA13" s="48"/>
      <c r="AB13" s="48"/>
      <c r="AC13" s="48"/>
      <c r="AD13" s="48"/>
      <c r="AE13" s="48"/>
      <c r="AF13" s="48"/>
      <c r="AG13" s="49"/>
      <c r="AH13" s="49"/>
      <c r="AI13" s="49"/>
      <c r="AJ13" s="49"/>
      <c r="AK13" s="49"/>
      <c r="AL13" s="49"/>
      <c r="AM13" s="49"/>
      <c r="AN13" s="49"/>
      <c r="AO13" s="49"/>
      <c r="AP13" s="49"/>
      <c r="AQ13" s="49"/>
      <c r="AR13" s="49"/>
      <c r="AS13" s="49"/>
      <c r="AT13" s="50" t="str">
        <f t="shared" si="1"/>
        <v xml:space="preserve"> </v>
      </c>
      <c r="AU13" s="50"/>
    </row>
    <row r="14" spans="1:47" ht="12" customHeight="1" x14ac:dyDescent="0.2">
      <c r="A14" s="46">
        <f>'S. Listesi'!B12</f>
        <v>9</v>
      </c>
      <c r="B14" s="47" t="str">
        <f>IF('S. Listesi'!C12=0," ",'S. Listesi'!C12)</f>
        <v xml:space="preserve"> </v>
      </c>
      <c r="C14" s="259" t="str">
        <f>IF('S. Listesi'!D12=0," ",'S. Listesi'!D12)</f>
        <v xml:space="preserve"> </v>
      </c>
      <c r="D14" s="259"/>
      <c r="E14" s="259"/>
      <c r="F14" s="48"/>
      <c r="G14" s="48"/>
      <c r="H14" s="48"/>
      <c r="I14" s="48"/>
      <c r="J14" s="48"/>
      <c r="K14" s="48"/>
      <c r="L14" s="48"/>
      <c r="M14" s="48"/>
      <c r="N14" s="48"/>
      <c r="O14" s="48"/>
      <c r="P14" s="48"/>
      <c r="Q14" s="48"/>
      <c r="R14" s="48"/>
      <c r="S14" s="48"/>
      <c r="T14" s="48"/>
      <c r="U14" s="48"/>
      <c r="V14" s="48"/>
      <c r="W14" s="48"/>
      <c r="X14" s="48"/>
      <c r="Y14" s="48"/>
      <c r="Z14" s="48"/>
      <c r="AA14" s="48"/>
      <c r="AB14" s="48"/>
      <c r="AC14" s="48"/>
      <c r="AD14" s="48"/>
      <c r="AE14" s="48"/>
      <c r="AF14" s="48"/>
      <c r="AG14" s="49"/>
      <c r="AH14" s="49"/>
      <c r="AI14" s="49"/>
      <c r="AJ14" s="49"/>
      <c r="AK14" s="49"/>
      <c r="AL14" s="49"/>
      <c r="AM14" s="49"/>
      <c r="AN14" s="49"/>
      <c r="AO14" s="49"/>
      <c r="AP14" s="49"/>
      <c r="AQ14" s="49"/>
      <c r="AR14" s="49"/>
      <c r="AS14" s="49"/>
      <c r="AT14" s="50" t="str">
        <f t="shared" si="1"/>
        <v xml:space="preserve"> </v>
      </c>
      <c r="AU14" s="50"/>
    </row>
    <row r="15" spans="1:47" ht="12" customHeight="1" x14ac:dyDescent="0.2">
      <c r="A15" s="46">
        <f>'S. Listesi'!B13</f>
        <v>10</v>
      </c>
      <c r="B15" s="47" t="str">
        <f>IF('S. Listesi'!C13=0," ",'S. Listesi'!C13)</f>
        <v xml:space="preserve"> </v>
      </c>
      <c r="C15" s="259" t="str">
        <f>IF('S. Listesi'!D13=0," ",'S. Listesi'!D13)</f>
        <v xml:space="preserve"> </v>
      </c>
      <c r="D15" s="259"/>
      <c r="E15" s="259"/>
      <c r="F15" s="48"/>
      <c r="G15" s="48"/>
      <c r="H15" s="48"/>
      <c r="I15" s="48"/>
      <c r="J15" s="48"/>
      <c r="K15" s="48"/>
      <c r="L15" s="48"/>
      <c r="M15" s="48"/>
      <c r="N15" s="48"/>
      <c r="O15" s="48"/>
      <c r="P15" s="48"/>
      <c r="Q15" s="48"/>
      <c r="R15" s="48"/>
      <c r="S15" s="48"/>
      <c r="T15" s="48"/>
      <c r="U15" s="48"/>
      <c r="V15" s="48"/>
      <c r="W15" s="48"/>
      <c r="X15" s="48"/>
      <c r="Y15" s="48"/>
      <c r="Z15" s="48"/>
      <c r="AA15" s="48"/>
      <c r="AB15" s="48"/>
      <c r="AC15" s="48"/>
      <c r="AD15" s="48"/>
      <c r="AE15" s="48"/>
      <c r="AF15" s="48"/>
      <c r="AG15" s="49"/>
      <c r="AH15" s="49"/>
      <c r="AI15" s="49"/>
      <c r="AJ15" s="49"/>
      <c r="AK15" s="49"/>
      <c r="AL15" s="49"/>
      <c r="AM15" s="49"/>
      <c r="AN15" s="49"/>
      <c r="AO15" s="49"/>
      <c r="AP15" s="49"/>
      <c r="AQ15" s="49"/>
      <c r="AR15" s="49"/>
      <c r="AS15" s="49"/>
      <c r="AT15" s="50" t="str">
        <f t="shared" si="1"/>
        <v xml:space="preserve"> </v>
      </c>
      <c r="AU15" s="50"/>
    </row>
    <row r="16" spans="1:47" ht="12" customHeight="1" x14ac:dyDescent="0.2">
      <c r="A16" s="46">
        <f>'S. Listesi'!B14</f>
        <v>11</v>
      </c>
      <c r="B16" s="47" t="str">
        <f>IF('S. Listesi'!C14=0," ",'S. Listesi'!C14)</f>
        <v xml:space="preserve"> </v>
      </c>
      <c r="C16" s="259" t="str">
        <f>IF('S. Listesi'!D14=0," ",'S. Listesi'!D14)</f>
        <v xml:space="preserve"> </v>
      </c>
      <c r="D16" s="259"/>
      <c r="E16" s="259"/>
      <c r="F16" s="48"/>
      <c r="G16" s="48"/>
      <c r="H16" s="48"/>
      <c r="I16" s="48"/>
      <c r="J16" s="48"/>
      <c r="K16" s="48"/>
      <c r="L16" s="48"/>
      <c r="M16" s="48"/>
      <c r="N16" s="48"/>
      <c r="O16" s="48"/>
      <c r="P16" s="48"/>
      <c r="Q16" s="48"/>
      <c r="R16" s="48"/>
      <c r="S16" s="48"/>
      <c r="T16" s="48"/>
      <c r="U16" s="48"/>
      <c r="V16" s="48"/>
      <c r="W16" s="48"/>
      <c r="X16" s="48"/>
      <c r="Y16" s="48"/>
      <c r="Z16" s="48"/>
      <c r="AA16" s="48"/>
      <c r="AB16" s="48"/>
      <c r="AC16" s="48"/>
      <c r="AD16" s="48"/>
      <c r="AE16" s="48"/>
      <c r="AF16" s="48"/>
      <c r="AG16" s="49"/>
      <c r="AH16" s="49"/>
      <c r="AI16" s="49"/>
      <c r="AJ16" s="49"/>
      <c r="AK16" s="49"/>
      <c r="AL16" s="49"/>
      <c r="AM16" s="49"/>
      <c r="AN16" s="49"/>
      <c r="AO16" s="49"/>
      <c r="AP16" s="49"/>
      <c r="AQ16" s="49"/>
      <c r="AR16" s="49"/>
      <c r="AS16" s="49"/>
      <c r="AT16" s="50" t="str">
        <f t="shared" si="1"/>
        <v xml:space="preserve"> </v>
      </c>
      <c r="AU16" s="50"/>
    </row>
    <row r="17" spans="1:47" ht="12" customHeight="1" x14ac:dyDescent="0.2">
      <c r="A17" s="46">
        <f>'S. Listesi'!B15</f>
        <v>12</v>
      </c>
      <c r="B17" s="47" t="str">
        <f>IF('S. Listesi'!C15=0," ",'S. Listesi'!C15)</f>
        <v xml:space="preserve"> </v>
      </c>
      <c r="C17" s="259" t="str">
        <f>IF('S. Listesi'!D15=0," ",'S. Listesi'!D15)</f>
        <v xml:space="preserve"> </v>
      </c>
      <c r="D17" s="259"/>
      <c r="E17" s="259"/>
      <c r="F17" s="48"/>
      <c r="G17" s="48"/>
      <c r="H17" s="48"/>
      <c r="I17" s="48"/>
      <c r="J17" s="48"/>
      <c r="K17" s="48"/>
      <c r="L17" s="48"/>
      <c r="M17" s="48"/>
      <c r="N17" s="48"/>
      <c r="O17" s="48"/>
      <c r="P17" s="48"/>
      <c r="Q17" s="48"/>
      <c r="R17" s="48"/>
      <c r="S17" s="48"/>
      <c r="T17" s="48"/>
      <c r="U17" s="48"/>
      <c r="V17" s="48"/>
      <c r="W17" s="48"/>
      <c r="X17" s="48"/>
      <c r="Y17" s="48"/>
      <c r="Z17" s="48"/>
      <c r="AA17" s="48"/>
      <c r="AB17" s="48"/>
      <c r="AC17" s="48"/>
      <c r="AD17" s="48"/>
      <c r="AE17" s="48"/>
      <c r="AF17" s="48"/>
      <c r="AG17" s="49"/>
      <c r="AH17" s="49"/>
      <c r="AI17" s="49"/>
      <c r="AJ17" s="49"/>
      <c r="AK17" s="49"/>
      <c r="AL17" s="49"/>
      <c r="AM17" s="49"/>
      <c r="AN17" s="49"/>
      <c r="AO17" s="49"/>
      <c r="AP17" s="49"/>
      <c r="AQ17" s="49"/>
      <c r="AR17" s="49"/>
      <c r="AS17" s="49"/>
      <c r="AT17" s="50" t="str">
        <f t="shared" si="1"/>
        <v xml:space="preserve"> </v>
      </c>
      <c r="AU17" s="50"/>
    </row>
    <row r="18" spans="1:47" ht="12" customHeight="1" x14ac:dyDescent="0.2">
      <c r="A18" s="46">
        <f>'S. Listesi'!B16</f>
        <v>13</v>
      </c>
      <c r="B18" s="47" t="str">
        <f>IF('S. Listesi'!C16=0," ",'S. Listesi'!C16)</f>
        <v xml:space="preserve"> </v>
      </c>
      <c r="C18" s="259" t="str">
        <f>IF('S. Listesi'!D16=0," ",'S. Listesi'!D16)</f>
        <v xml:space="preserve"> </v>
      </c>
      <c r="D18" s="259"/>
      <c r="E18" s="259"/>
      <c r="F18" s="48"/>
      <c r="G18" s="48"/>
      <c r="H18" s="48"/>
      <c r="I18" s="48"/>
      <c r="J18" s="48"/>
      <c r="K18" s="48"/>
      <c r="L18" s="48"/>
      <c r="M18" s="48"/>
      <c r="N18" s="48"/>
      <c r="O18" s="48"/>
      <c r="P18" s="48"/>
      <c r="Q18" s="48"/>
      <c r="R18" s="48"/>
      <c r="S18" s="48"/>
      <c r="T18" s="48"/>
      <c r="U18" s="48"/>
      <c r="V18" s="48"/>
      <c r="W18" s="48"/>
      <c r="X18" s="48"/>
      <c r="Y18" s="48"/>
      <c r="Z18" s="48"/>
      <c r="AA18" s="48"/>
      <c r="AB18" s="48"/>
      <c r="AC18" s="48"/>
      <c r="AD18" s="48"/>
      <c r="AE18" s="48"/>
      <c r="AF18" s="48"/>
      <c r="AG18" s="49"/>
      <c r="AH18" s="49"/>
      <c r="AI18" s="49"/>
      <c r="AJ18" s="49"/>
      <c r="AK18" s="49"/>
      <c r="AL18" s="49"/>
      <c r="AM18" s="49"/>
      <c r="AN18" s="49"/>
      <c r="AO18" s="49"/>
      <c r="AP18" s="49"/>
      <c r="AQ18" s="49"/>
      <c r="AR18" s="49"/>
      <c r="AS18" s="49"/>
      <c r="AT18" s="50" t="str">
        <f t="shared" si="1"/>
        <v xml:space="preserve"> </v>
      </c>
      <c r="AU18" s="50"/>
    </row>
    <row r="19" spans="1:47" ht="12" customHeight="1" x14ac:dyDescent="0.2">
      <c r="A19" s="46">
        <f>'S. Listesi'!B17</f>
        <v>14</v>
      </c>
      <c r="B19" s="47" t="str">
        <f>IF('S. Listesi'!C17=0," ",'S. Listesi'!C17)</f>
        <v xml:space="preserve"> </v>
      </c>
      <c r="C19" s="259" t="str">
        <f>IF('S. Listesi'!D17=0," ",'S. Listesi'!D17)</f>
        <v xml:space="preserve"> </v>
      </c>
      <c r="D19" s="259"/>
      <c r="E19" s="259"/>
      <c r="F19" s="48"/>
      <c r="G19" s="48"/>
      <c r="H19" s="48"/>
      <c r="I19" s="48"/>
      <c r="J19" s="48"/>
      <c r="K19" s="48"/>
      <c r="L19" s="48"/>
      <c r="M19" s="48"/>
      <c r="N19" s="48"/>
      <c r="O19" s="48"/>
      <c r="P19" s="48"/>
      <c r="Q19" s="48"/>
      <c r="R19" s="48"/>
      <c r="S19" s="48"/>
      <c r="T19" s="48"/>
      <c r="U19" s="48"/>
      <c r="V19" s="48"/>
      <c r="W19" s="48"/>
      <c r="X19" s="48"/>
      <c r="Y19" s="48"/>
      <c r="Z19" s="48"/>
      <c r="AA19" s="48"/>
      <c r="AB19" s="48"/>
      <c r="AC19" s="48"/>
      <c r="AD19" s="48"/>
      <c r="AE19" s="48"/>
      <c r="AF19" s="48"/>
      <c r="AG19" s="49"/>
      <c r="AH19" s="49"/>
      <c r="AI19" s="49"/>
      <c r="AJ19" s="49"/>
      <c r="AK19" s="49"/>
      <c r="AL19" s="49"/>
      <c r="AM19" s="49"/>
      <c r="AN19" s="49"/>
      <c r="AO19" s="49"/>
      <c r="AP19" s="49"/>
      <c r="AQ19" s="49"/>
      <c r="AR19" s="49"/>
      <c r="AS19" s="49"/>
      <c r="AT19" s="50" t="str">
        <f t="shared" si="1"/>
        <v xml:space="preserve"> </v>
      </c>
      <c r="AU19" s="50"/>
    </row>
    <row r="20" spans="1:47" ht="12" customHeight="1" x14ac:dyDescent="0.2">
      <c r="A20" s="46">
        <f>'S. Listesi'!B18</f>
        <v>15</v>
      </c>
      <c r="B20" s="47" t="str">
        <f>IF('S. Listesi'!C18=0," ",'S. Listesi'!C18)</f>
        <v xml:space="preserve"> </v>
      </c>
      <c r="C20" s="259" t="str">
        <f>IF('S. Listesi'!D18=0," ",'S. Listesi'!D18)</f>
        <v xml:space="preserve"> </v>
      </c>
      <c r="D20" s="259"/>
      <c r="E20" s="259"/>
      <c r="F20" s="48"/>
      <c r="G20" s="48"/>
      <c r="H20" s="48"/>
      <c r="I20" s="48"/>
      <c r="J20" s="48"/>
      <c r="K20" s="48"/>
      <c r="L20" s="48"/>
      <c r="M20" s="48"/>
      <c r="N20" s="48"/>
      <c r="O20" s="48"/>
      <c r="P20" s="48"/>
      <c r="Q20" s="48"/>
      <c r="R20" s="48"/>
      <c r="S20" s="48"/>
      <c r="T20" s="48"/>
      <c r="U20" s="48"/>
      <c r="V20" s="48"/>
      <c r="W20" s="48"/>
      <c r="X20" s="48"/>
      <c r="Y20" s="48"/>
      <c r="Z20" s="48"/>
      <c r="AA20" s="48"/>
      <c r="AB20" s="48"/>
      <c r="AC20" s="48"/>
      <c r="AD20" s="48"/>
      <c r="AE20" s="48"/>
      <c r="AF20" s="48"/>
      <c r="AG20" s="49"/>
      <c r="AH20" s="49"/>
      <c r="AI20" s="49"/>
      <c r="AJ20" s="49"/>
      <c r="AK20" s="49"/>
      <c r="AL20" s="49"/>
      <c r="AM20" s="49"/>
      <c r="AN20" s="49"/>
      <c r="AO20" s="49"/>
      <c r="AP20" s="49"/>
      <c r="AQ20" s="49"/>
      <c r="AR20" s="49"/>
      <c r="AS20" s="49"/>
      <c r="AT20" s="50" t="str">
        <f t="shared" si="1"/>
        <v xml:space="preserve"> </v>
      </c>
      <c r="AU20" s="50"/>
    </row>
    <row r="21" spans="1:47" ht="12" customHeight="1" x14ac:dyDescent="0.2">
      <c r="A21" s="46">
        <f>'S. Listesi'!B19</f>
        <v>16</v>
      </c>
      <c r="B21" s="47" t="str">
        <f>IF('S. Listesi'!C19=0," ",'S. Listesi'!C19)</f>
        <v xml:space="preserve"> </v>
      </c>
      <c r="C21" s="259" t="str">
        <f>IF('S. Listesi'!D19=0," ",'S. Listesi'!D19)</f>
        <v xml:space="preserve"> </v>
      </c>
      <c r="D21" s="259"/>
      <c r="E21" s="259"/>
      <c r="F21" s="48"/>
      <c r="G21" s="48"/>
      <c r="H21" s="48"/>
      <c r="I21" s="48"/>
      <c r="J21" s="48"/>
      <c r="K21" s="48"/>
      <c r="L21" s="48"/>
      <c r="M21" s="48"/>
      <c r="N21" s="48"/>
      <c r="O21" s="48"/>
      <c r="P21" s="48"/>
      <c r="Q21" s="48"/>
      <c r="R21" s="48"/>
      <c r="S21" s="48"/>
      <c r="T21" s="48"/>
      <c r="U21" s="48"/>
      <c r="V21" s="48"/>
      <c r="W21" s="48"/>
      <c r="X21" s="48"/>
      <c r="Y21" s="48"/>
      <c r="Z21" s="48"/>
      <c r="AA21" s="48"/>
      <c r="AB21" s="48"/>
      <c r="AC21" s="48"/>
      <c r="AD21" s="48"/>
      <c r="AE21" s="48"/>
      <c r="AF21" s="48"/>
      <c r="AG21" s="49"/>
      <c r="AH21" s="49"/>
      <c r="AI21" s="49"/>
      <c r="AJ21" s="49"/>
      <c r="AK21" s="49"/>
      <c r="AL21" s="49"/>
      <c r="AM21" s="49"/>
      <c r="AN21" s="49"/>
      <c r="AO21" s="49"/>
      <c r="AP21" s="49"/>
      <c r="AQ21" s="49"/>
      <c r="AR21" s="49"/>
      <c r="AS21" s="49"/>
      <c r="AT21" s="50" t="str">
        <f t="shared" si="1"/>
        <v xml:space="preserve"> </v>
      </c>
      <c r="AU21" s="50"/>
    </row>
    <row r="22" spans="1:47" ht="12" customHeight="1" x14ac:dyDescent="0.2">
      <c r="A22" s="46">
        <f>'S. Listesi'!B20</f>
        <v>17</v>
      </c>
      <c r="B22" s="47" t="str">
        <f>IF('S. Listesi'!C20=0," ",'S. Listesi'!C20)</f>
        <v xml:space="preserve"> </v>
      </c>
      <c r="C22" s="259" t="str">
        <f>IF('S. Listesi'!D20=0," ",'S. Listesi'!D20)</f>
        <v xml:space="preserve"> </v>
      </c>
      <c r="D22" s="259"/>
      <c r="E22" s="259"/>
      <c r="F22" s="48"/>
      <c r="G22" s="48"/>
      <c r="H22" s="48"/>
      <c r="I22" s="48"/>
      <c r="J22" s="48"/>
      <c r="K22" s="48"/>
      <c r="L22" s="48"/>
      <c r="M22" s="48"/>
      <c r="N22" s="48"/>
      <c r="O22" s="48"/>
      <c r="P22" s="48"/>
      <c r="Q22" s="48"/>
      <c r="R22" s="48"/>
      <c r="S22" s="48"/>
      <c r="T22" s="48"/>
      <c r="U22" s="48"/>
      <c r="V22" s="48"/>
      <c r="W22" s="48"/>
      <c r="X22" s="48"/>
      <c r="Y22" s="48"/>
      <c r="Z22" s="48"/>
      <c r="AA22" s="48"/>
      <c r="AB22" s="48"/>
      <c r="AC22" s="48"/>
      <c r="AD22" s="48"/>
      <c r="AE22" s="48"/>
      <c r="AF22" s="48"/>
      <c r="AG22" s="49"/>
      <c r="AH22" s="49"/>
      <c r="AI22" s="49"/>
      <c r="AJ22" s="49"/>
      <c r="AK22" s="49"/>
      <c r="AL22" s="49"/>
      <c r="AM22" s="49"/>
      <c r="AN22" s="49"/>
      <c r="AO22" s="49"/>
      <c r="AP22" s="49"/>
      <c r="AQ22" s="49"/>
      <c r="AR22" s="49"/>
      <c r="AS22" s="49"/>
      <c r="AT22" s="50" t="str">
        <f t="shared" si="1"/>
        <v xml:space="preserve"> </v>
      </c>
      <c r="AU22" s="50"/>
    </row>
    <row r="23" spans="1:47" ht="12" customHeight="1" x14ac:dyDescent="0.2">
      <c r="A23" s="46">
        <f>'S. Listesi'!B21</f>
        <v>18</v>
      </c>
      <c r="B23" s="47" t="str">
        <f>IF('S. Listesi'!C21=0," ",'S. Listesi'!C21)</f>
        <v xml:space="preserve"> </v>
      </c>
      <c r="C23" s="259" t="str">
        <f>IF('S. Listesi'!D21=0," ",'S. Listesi'!D21)</f>
        <v xml:space="preserve"> </v>
      </c>
      <c r="D23" s="259"/>
      <c r="E23" s="259"/>
      <c r="F23" s="48"/>
      <c r="G23" s="48"/>
      <c r="H23" s="48"/>
      <c r="I23" s="48"/>
      <c r="J23" s="48"/>
      <c r="K23" s="48"/>
      <c r="L23" s="48"/>
      <c r="M23" s="48"/>
      <c r="N23" s="48"/>
      <c r="O23" s="48"/>
      <c r="P23" s="48"/>
      <c r="Q23" s="48"/>
      <c r="R23" s="48"/>
      <c r="S23" s="48"/>
      <c r="T23" s="48"/>
      <c r="U23" s="48"/>
      <c r="V23" s="48"/>
      <c r="W23" s="48"/>
      <c r="X23" s="48"/>
      <c r="Y23" s="48"/>
      <c r="Z23" s="48"/>
      <c r="AA23" s="48"/>
      <c r="AB23" s="48"/>
      <c r="AC23" s="48"/>
      <c r="AD23" s="48"/>
      <c r="AE23" s="48"/>
      <c r="AF23" s="48"/>
      <c r="AG23" s="49"/>
      <c r="AH23" s="49"/>
      <c r="AI23" s="49"/>
      <c r="AJ23" s="49"/>
      <c r="AK23" s="49"/>
      <c r="AL23" s="49"/>
      <c r="AM23" s="49"/>
      <c r="AN23" s="49"/>
      <c r="AO23" s="49"/>
      <c r="AP23" s="49"/>
      <c r="AQ23" s="49"/>
      <c r="AR23" s="49"/>
      <c r="AS23" s="49"/>
      <c r="AT23" s="50" t="str">
        <f t="shared" si="1"/>
        <v xml:space="preserve"> </v>
      </c>
      <c r="AU23" s="50"/>
    </row>
    <row r="24" spans="1:47" ht="12" customHeight="1" x14ac:dyDescent="0.2">
      <c r="A24" s="46">
        <f>'S. Listesi'!B22</f>
        <v>19</v>
      </c>
      <c r="B24" s="47" t="str">
        <f>IF('S. Listesi'!C22=0," ",'S. Listesi'!C22)</f>
        <v xml:space="preserve"> </v>
      </c>
      <c r="C24" s="259" t="str">
        <f>IF('S. Listesi'!D22=0," ",'S. Listesi'!D22)</f>
        <v xml:space="preserve"> </v>
      </c>
      <c r="D24" s="259"/>
      <c r="E24" s="259"/>
      <c r="F24" s="48"/>
      <c r="G24" s="48"/>
      <c r="H24" s="48"/>
      <c r="I24" s="48"/>
      <c r="J24" s="48"/>
      <c r="K24" s="48"/>
      <c r="L24" s="48"/>
      <c r="M24" s="48"/>
      <c r="N24" s="48"/>
      <c r="O24" s="48"/>
      <c r="P24" s="48"/>
      <c r="Q24" s="48"/>
      <c r="R24" s="48"/>
      <c r="S24" s="48"/>
      <c r="T24" s="48"/>
      <c r="U24" s="48"/>
      <c r="V24" s="48"/>
      <c r="W24" s="48"/>
      <c r="X24" s="48"/>
      <c r="Y24" s="48"/>
      <c r="Z24" s="48"/>
      <c r="AA24" s="48"/>
      <c r="AB24" s="48"/>
      <c r="AC24" s="48"/>
      <c r="AD24" s="48"/>
      <c r="AE24" s="48"/>
      <c r="AF24" s="48"/>
      <c r="AG24" s="49"/>
      <c r="AH24" s="49"/>
      <c r="AI24" s="49"/>
      <c r="AJ24" s="49"/>
      <c r="AK24" s="49"/>
      <c r="AL24" s="49"/>
      <c r="AM24" s="49"/>
      <c r="AN24" s="49"/>
      <c r="AO24" s="49"/>
      <c r="AP24" s="49"/>
      <c r="AQ24" s="49"/>
      <c r="AR24" s="49"/>
      <c r="AS24" s="49"/>
      <c r="AT24" s="50" t="str">
        <f t="shared" si="1"/>
        <v xml:space="preserve"> </v>
      </c>
      <c r="AU24" s="50"/>
    </row>
    <row r="25" spans="1:47" ht="12" customHeight="1" x14ac:dyDescent="0.2">
      <c r="A25" s="46">
        <f>'S. Listesi'!B23</f>
        <v>20</v>
      </c>
      <c r="B25" s="47" t="str">
        <f>IF('S. Listesi'!C23=0," ",'S. Listesi'!C23)</f>
        <v xml:space="preserve"> </v>
      </c>
      <c r="C25" s="259" t="str">
        <f>IF('S. Listesi'!D23=0," ",'S. Listesi'!D23)</f>
        <v xml:space="preserve"> </v>
      </c>
      <c r="D25" s="259"/>
      <c r="E25" s="259"/>
      <c r="F25" s="48"/>
      <c r="G25" s="48"/>
      <c r="H25" s="48"/>
      <c r="I25" s="48"/>
      <c r="J25" s="48"/>
      <c r="K25" s="48"/>
      <c r="L25" s="48"/>
      <c r="M25" s="48"/>
      <c r="N25" s="48"/>
      <c r="O25" s="48"/>
      <c r="P25" s="48"/>
      <c r="Q25" s="48"/>
      <c r="R25" s="48"/>
      <c r="S25" s="48"/>
      <c r="T25" s="48"/>
      <c r="U25" s="48"/>
      <c r="V25" s="48"/>
      <c r="W25" s="48"/>
      <c r="X25" s="48"/>
      <c r="Y25" s="48"/>
      <c r="Z25" s="48"/>
      <c r="AA25" s="48"/>
      <c r="AB25" s="48"/>
      <c r="AC25" s="48"/>
      <c r="AD25" s="48"/>
      <c r="AE25" s="48"/>
      <c r="AF25" s="48"/>
      <c r="AG25" s="49"/>
      <c r="AH25" s="49"/>
      <c r="AI25" s="49"/>
      <c r="AJ25" s="49"/>
      <c r="AK25" s="49"/>
      <c r="AL25" s="49"/>
      <c r="AM25" s="49"/>
      <c r="AN25" s="49"/>
      <c r="AO25" s="49"/>
      <c r="AP25" s="49"/>
      <c r="AQ25" s="49"/>
      <c r="AR25" s="49"/>
      <c r="AS25" s="49"/>
      <c r="AT25" s="50" t="str">
        <f t="shared" si="1"/>
        <v xml:space="preserve"> </v>
      </c>
      <c r="AU25" s="50"/>
    </row>
    <row r="26" spans="1:47" ht="12" customHeight="1" x14ac:dyDescent="0.2">
      <c r="A26" s="46">
        <f>'S. Listesi'!B24</f>
        <v>21</v>
      </c>
      <c r="B26" s="47" t="str">
        <f>IF('S. Listesi'!C24=0," ",'S. Listesi'!C24)</f>
        <v xml:space="preserve"> </v>
      </c>
      <c r="C26" s="259" t="str">
        <f>IF('S. Listesi'!D24=0," ",'S. Listesi'!D24)</f>
        <v xml:space="preserve"> </v>
      </c>
      <c r="D26" s="259"/>
      <c r="E26" s="259"/>
      <c r="F26" s="48"/>
      <c r="G26" s="48"/>
      <c r="H26" s="48"/>
      <c r="I26" s="48"/>
      <c r="J26" s="48"/>
      <c r="K26" s="48"/>
      <c r="L26" s="48"/>
      <c r="M26" s="48"/>
      <c r="N26" s="48"/>
      <c r="O26" s="48"/>
      <c r="P26" s="48"/>
      <c r="Q26" s="48"/>
      <c r="R26" s="48"/>
      <c r="S26" s="48"/>
      <c r="T26" s="48"/>
      <c r="U26" s="48"/>
      <c r="V26" s="48"/>
      <c r="W26" s="48"/>
      <c r="X26" s="48"/>
      <c r="Y26" s="48"/>
      <c r="Z26" s="48"/>
      <c r="AA26" s="48"/>
      <c r="AB26" s="48"/>
      <c r="AC26" s="48"/>
      <c r="AD26" s="48"/>
      <c r="AE26" s="48"/>
      <c r="AF26" s="48"/>
      <c r="AG26" s="49"/>
      <c r="AH26" s="49"/>
      <c r="AI26" s="49"/>
      <c r="AJ26" s="49"/>
      <c r="AK26" s="49"/>
      <c r="AL26" s="49"/>
      <c r="AM26" s="49"/>
      <c r="AN26" s="49"/>
      <c r="AO26" s="49"/>
      <c r="AP26" s="49"/>
      <c r="AQ26" s="49"/>
      <c r="AR26" s="49"/>
      <c r="AS26" s="49"/>
      <c r="AT26" s="50" t="str">
        <f t="shared" si="1"/>
        <v xml:space="preserve"> </v>
      </c>
      <c r="AU26" s="50"/>
    </row>
    <row r="27" spans="1:47" ht="12" customHeight="1" x14ac:dyDescent="0.2">
      <c r="A27" s="46">
        <f>'S. Listesi'!B25</f>
        <v>22</v>
      </c>
      <c r="B27" s="47" t="str">
        <f>IF('S. Listesi'!C25=0," ",'S. Listesi'!C25)</f>
        <v xml:space="preserve"> </v>
      </c>
      <c r="C27" s="259" t="str">
        <f>IF('S. Listesi'!D25=0," ",'S. Listesi'!D25)</f>
        <v xml:space="preserve"> </v>
      </c>
      <c r="D27" s="259"/>
      <c r="E27" s="259"/>
      <c r="F27" s="48"/>
      <c r="G27" s="48"/>
      <c r="H27" s="48"/>
      <c r="I27" s="48"/>
      <c r="J27" s="48"/>
      <c r="K27" s="48"/>
      <c r="L27" s="48"/>
      <c r="M27" s="48"/>
      <c r="N27" s="48"/>
      <c r="O27" s="48"/>
      <c r="P27" s="48"/>
      <c r="Q27" s="48"/>
      <c r="R27" s="48"/>
      <c r="S27" s="48"/>
      <c r="T27" s="48"/>
      <c r="U27" s="48"/>
      <c r="V27" s="48"/>
      <c r="W27" s="48"/>
      <c r="X27" s="48"/>
      <c r="Y27" s="48"/>
      <c r="Z27" s="48"/>
      <c r="AA27" s="48"/>
      <c r="AB27" s="48"/>
      <c r="AC27" s="48"/>
      <c r="AD27" s="48"/>
      <c r="AE27" s="48"/>
      <c r="AF27" s="48"/>
      <c r="AG27" s="49"/>
      <c r="AH27" s="49"/>
      <c r="AI27" s="49"/>
      <c r="AJ27" s="49"/>
      <c r="AK27" s="49"/>
      <c r="AL27" s="49"/>
      <c r="AM27" s="49"/>
      <c r="AN27" s="49"/>
      <c r="AO27" s="49"/>
      <c r="AP27" s="49"/>
      <c r="AQ27" s="49"/>
      <c r="AR27" s="49"/>
      <c r="AS27" s="49"/>
      <c r="AT27" s="50" t="str">
        <f t="shared" si="1"/>
        <v xml:space="preserve"> </v>
      </c>
      <c r="AU27" s="50"/>
    </row>
    <row r="28" spans="1:47" ht="12" customHeight="1" x14ac:dyDescent="0.2">
      <c r="A28" s="46">
        <f>'S. Listesi'!B26</f>
        <v>23</v>
      </c>
      <c r="B28" s="47" t="str">
        <f>IF('S. Listesi'!C26=0," ",'S. Listesi'!C26)</f>
        <v xml:space="preserve"> </v>
      </c>
      <c r="C28" s="259" t="str">
        <f>IF('S. Listesi'!D26=0," ",'S. Listesi'!D26)</f>
        <v xml:space="preserve"> </v>
      </c>
      <c r="D28" s="259"/>
      <c r="E28" s="259"/>
      <c r="F28" s="48"/>
      <c r="G28" s="48"/>
      <c r="H28" s="48"/>
      <c r="I28" s="48"/>
      <c r="J28" s="48"/>
      <c r="K28" s="48"/>
      <c r="L28" s="48"/>
      <c r="M28" s="48"/>
      <c r="N28" s="48"/>
      <c r="O28" s="48"/>
      <c r="P28" s="48"/>
      <c r="Q28" s="48"/>
      <c r="R28" s="48"/>
      <c r="S28" s="48"/>
      <c r="T28" s="48"/>
      <c r="U28" s="48"/>
      <c r="V28" s="48"/>
      <c r="W28" s="48"/>
      <c r="X28" s="48"/>
      <c r="Y28" s="48"/>
      <c r="Z28" s="48"/>
      <c r="AA28" s="48"/>
      <c r="AB28" s="48"/>
      <c r="AC28" s="48"/>
      <c r="AD28" s="48"/>
      <c r="AE28" s="48"/>
      <c r="AF28" s="48"/>
      <c r="AG28" s="49"/>
      <c r="AH28" s="49"/>
      <c r="AI28" s="49"/>
      <c r="AJ28" s="49"/>
      <c r="AK28" s="49"/>
      <c r="AL28" s="49"/>
      <c r="AM28" s="49"/>
      <c r="AN28" s="49"/>
      <c r="AO28" s="49"/>
      <c r="AP28" s="49"/>
      <c r="AQ28" s="49"/>
      <c r="AR28" s="49"/>
      <c r="AS28" s="49"/>
      <c r="AT28" s="50" t="str">
        <f t="shared" si="1"/>
        <v xml:space="preserve"> </v>
      </c>
      <c r="AU28" s="50"/>
    </row>
    <row r="29" spans="1:47" ht="12" customHeight="1" x14ac:dyDescent="0.2">
      <c r="A29" s="46">
        <f>'S. Listesi'!B27</f>
        <v>24</v>
      </c>
      <c r="B29" s="47" t="str">
        <f>IF('S. Listesi'!C27=0," ",'S. Listesi'!C27)</f>
        <v xml:space="preserve"> </v>
      </c>
      <c r="C29" s="259" t="str">
        <f>IF('S. Listesi'!D27=0," ",'S. Listesi'!D27)</f>
        <v xml:space="preserve"> </v>
      </c>
      <c r="D29" s="259"/>
      <c r="E29" s="259"/>
      <c r="F29" s="48"/>
      <c r="G29" s="48"/>
      <c r="H29" s="48"/>
      <c r="I29" s="48"/>
      <c r="J29" s="48"/>
      <c r="K29" s="48"/>
      <c r="L29" s="48"/>
      <c r="M29" s="48"/>
      <c r="N29" s="48"/>
      <c r="O29" s="48"/>
      <c r="P29" s="48"/>
      <c r="Q29" s="48"/>
      <c r="R29" s="48"/>
      <c r="S29" s="48"/>
      <c r="T29" s="48"/>
      <c r="U29" s="48"/>
      <c r="V29" s="48"/>
      <c r="W29" s="48"/>
      <c r="X29" s="48"/>
      <c r="Y29" s="48"/>
      <c r="Z29" s="48"/>
      <c r="AA29" s="48"/>
      <c r="AB29" s="48"/>
      <c r="AC29" s="48"/>
      <c r="AD29" s="48"/>
      <c r="AE29" s="48"/>
      <c r="AF29" s="48"/>
      <c r="AG29" s="49"/>
      <c r="AH29" s="49"/>
      <c r="AI29" s="49"/>
      <c r="AJ29" s="49"/>
      <c r="AK29" s="49"/>
      <c r="AL29" s="49"/>
      <c r="AM29" s="49"/>
      <c r="AN29" s="49"/>
      <c r="AO29" s="49"/>
      <c r="AP29" s="49"/>
      <c r="AQ29" s="49"/>
      <c r="AR29" s="49"/>
      <c r="AS29" s="49"/>
      <c r="AT29" s="50" t="str">
        <f t="shared" si="1"/>
        <v xml:space="preserve"> </v>
      </c>
      <c r="AU29" s="50"/>
    </row>
    <row r="30" spans="1:47" ht="12" customHeight="1" x14ac:dyDescent="0.2">
      <c r="A30" s="46">
        <f>'S. Listesi'!B28</f>
        <v>25</v>
      </c>
      <c r="B30" s="47" t="str">
        <f>IF('S. Listesi'!C28=0," ",'S. Listesi'!C28)</f>
        <v xml:space="preserve"> </v>
      </c>
      <c r="C30" s="259" t="str">
        <f>IF('S. Listesi'!D28=0," ",'S. Listesi'!D28)</f>
        <v xml:space="preserve"> </v>
      </c>
      <c r="D30" s="259"/>
      <c r="E30" s="259"/>
      <c r="F30" s="48"/>
      <c r="G30" s="48"/>
      <c r="H30" s="48"/>
      <c r="I30" s="48"/>
      <c r="J30" s="48"/>
      <c r="K30" s="48"/>
      <c r="L30" s="48"/>
      <c r="M30" s="48"/>
      <c r="N30" s="48"/>
      <c r="O30" s="48"/>
      <c r="P30" s="48"/>
      <c r="Q30" s="48"/>
      <c r="R30" s="48"/>
      <c r="S30" s="48"/>
      <c r="T30" s="48"/>
      <c r="U30" s="48"/>
      <c r="V30" s="48"/>
      <c r="W30" s="48"/>
      <c r="X30" s="48"/>
      <c r="Y30" s="48"/>
      <c r="Z30" s="48"/>
      <c r="AA30" s="48"/>
      <c r="AB30" s="48"/>
      <c r="AC30" s="48"/>
      <c r="AD30" s="48"/>
      <c r="AE30" s="48"/>
      <c r="AF30" s="48"/>
      <c r="AG30" s="49"/>
      <c r="AH30" s="49"/>
      <c r="AI30" s="49"/>
      <c r="AJ30" s="49"/>
      <c r="AK30" s="49"/>
      <c r="AL30" s="49"/>
      <c r="AM30" s="49"/>
      <c r="AN30" s="49"/>
      <c r="AO30" s="49"/>
      <c r="AP30" s="49"/>
      <c r="AQ30" s="49"/>
      <c r="AR30" s="49"/>
      <c r="AS30" s="49"/>
      <c r="AT30" s="50" t="str">
        <f t="shared" si="1"/>
        <v xml:space="preserve"> </v>
      </c>
      <c r="AU30" s="50"/>
    </row>
    <row r="31" spans="1:47" ht="12" customHeight="1" x14ac:dyDescent="0.2">
      <c r="A31" s="46">
        <f>'S. Listesi'!B29</f>
        <v>26</v>
      </c>
      <c r="B31" s="47" t="str">
        <f>IF('S. Listesi'!C29=0," ",'S. Listesi'!C29)</f>
        <v xml:space="preserve"> </v>
      </c>
      <c r="C31" s="259" t="str">
        <f>IF('S. Listesi'!D29=0," ",'S. Listesi'!D29)</f>
        <v xml:space="preserve"> </v>
      </c>
      <c r="D31" s="259"/>
      <c r="E31" s="259"/>
      <c r="F31" s="48"/>
      <c r="G31" s="48"/>
      <c r="H31" s="48"/>
      <c r="I31" s="48"/>
      <c r="J31" s="48"/>
      <c r="K31" s="48"/>
      <c r="L31" s="48"/>
      <c r="M31" s="48"/>
      <c r="N31" s="48"/>
      <c r="O31" s="48"/>
      <c r="P31" s="48"/>
      <c r="Q31" s="48"/>
      <c r="R31" s="48"/>
      <c r="S31" s="48"/>
      <c r="T31" s="48"/>
      <c r="U31" s="48"/>
      <c r="V31" s="48"/>
      <c r="W31" s="48"/>
      <c r="X31" s="48"/>
      <c r="Y31" s="48"/>
      <c r="Z31" s="48"/>
      <c r="AA31" s="48"/>
      <c r="AB31" s="48"/>
      <c r="AC31" s="48"/>
      <c r="AD31" s="48"/>
      <c r="AE31" s="48"/>
      <c r="AF31" s="48"/>
      <c r="AG31" s="49"/>
      <c r="AH31" s="49"/>
      <c r="AI31" s="49"/>
      <c r="AJ31" s="49"/>
      <c r="AK31" s="49"/>
      <c r="AL31" s="49"/>
      <c r="AM31" s="49"/>
      <c r="AN31" s="49"/>
      <c r="AO31" s="49"/>
      <c r="AP31" s="49"/>
      <c r="AQ31" s="49"/>
      <c r="AR31" s="49"/>
      <c r="AS31" s="49"/>
      <c r="AT31" s="50" t="str">
        <f t="shared" si="1"/>
        <v xml:space="preserve"> </v>
      </c>
      <c r="AU31" s="50"/>
    </row>
    <row r="32" spans="1:47" ht="12" customHeight="1" x14ac:dyDescent="0.2">
      <c r="A32" s="46">
        <f>'S. Listesi'!B30</f>
        <v>27</v>
      </c>
      <c r="B32" s="47" t="str">
        <f>IF('S. Listesi'!C30=0," ",'S. Listesi'!C30)</f>
        <v xml:space="preserve"> </v>
      </c>
      <c r="C32" s="259" t="str">
        <f>IF('S. Listesi'!D30=0," ",'S. Listesi'!D30)</f>
        <v xml:space="preserve"> </v>
      </c>
      <c r="D32" s="259"/>
      <c r="E32" s="259"/>
      <c r="F32" s="48"/>
      <c r="G32" s="48"/>
      <c r="H32" s="48"/>
      <c r="I32" s="48"/>
      <c r="J32" s="48"/>
      <c r="K32" s="48"/>
      <c r="L32" s="48"/>
      <c r="M32" s="48"/>
      <c r="N32" s="48"/>
      <c r="O32" s="48"/>
      <c r="P32" s="48"/>
      <c r="Q32" s="48"/>
      <c r="R32" s="48"/>
      <c r="S32" s="48"/>
      <c r="T32" s="48"/>
      <c r="U32" s="48"/>
      <c r="V32" s="48"/>
      <c r="W32" s="48"/>
      <c r="X32" s="48"/>
      <c r="Y32" s="48"/>
      <c r="Z32" s="48"/>
      <c r="AA32" s="48"/>
      <c r="AB32" s="48"/>
      <c r="AC32" s="48"/>
      <c r="AD32" s="48"/>
      <c r="AE32" s="48"/>
      <c r="AF32" s="48"/>
      <c r="AG32" s="49"/>
      <c r="AH32" s="49"/>
      <c r="AI32" s="49"/>
      <c r="AJ32" s="49"/>
      <c r="AK32" s="49"/>
      <c r="AL32" s="49"/>
      <c r="AM32" s="49"/>
      <c r="AN32" s="49"/>
      <c r="AO32" s="49"/>
      <c r="AP32" s="49"/>
      <c r="AQ32" s="49"/>
      <c r="AR32" s="49"/>
      <c r="AS32" s="49"/>
      <c r="AT32" s="50" t="str">
        <f t="shared" si="1"/>
        <v xml:space="preserve"> </v>
      </c>
      <c r="AU32" s="50"/>
    </row>
    <row r="33" spans="1:47" ht="12" customHeight="1" x14ac:dyDescent="0.2">
      <c r="A33" s="46">
        <f>'S. Listesi'!B31</f>
        <v>28</v>
      </c>
      <c r="B33" s="47" t="str">
        <f>IF('S. Listesi'!C31=0," ",'S. Listesi'!C31)</f>
        <v xml:space="preserve"> </v>
      </c>
      <c r="C33" s="259" t="str">
        <f>IF('S. Listesi'!D31=0," ",'S. Listesi'!D31)</f>
        <v xml:space="preserve"> </v>
      </c>
      <c r="D33" s="259"/>
      <c r="E33" s="259"/>
      <c r="F33" s="48"/>
      <c r="G33" s="48"/>
      <c r="H33" s="48"/>
      <c r="I33" s="48"/>
      <c r="J33" s="48"/>
      <c r="K33" s="48"/>
      <c r="L33" s="48"/>
      <c r="M33" s="48"/>
      <c r="N33" s="48"/>
      <c r="O33" s="48"/>
      <c r="P33" s="48"/>
      <c r="Q33" s="48"/>
      <c r="R33" s="48"/>
      <c r="S33" s="48"/>
      <c r="T33" s="48"/>
      <c r="U33" s="48"/>
      <c r="V33" s="48"/>
      <c r="W33" s="48"/>
      <c r="X33" s="48"/>
      <c r="Y33" s="48"/>
      <c r="Z33" s="48"/>
      <c r="AA33" s="48"/>
      <c r="AB33" s="48"/>
      <c r="AC33" s="48"/>
      <c r="AD33" s="48"/>
      <c r="AE33" s="48"/>
      <c r="AF33" s="48"/>
      <c r="AG33" s="49"/>
      <c r="AH33" s="49"/>
      <c r="AI33" s="49"/>
      <c r="AJ33" s="49"/>
      <c r="AK33" s="49"/>
      <c r="AL33" s="49"/>
      <c r="AM33" s="49"/>
      <c r="AN33" s="49"/>
      <c r="AO33" s="49"/>
      <c r="AP33" s="49"/>
      <c r="AQ33" s="49"/>
      <c r="AR33" s="49"/>
      <c r="AS33" s="49"/>
      <c r="AT33" s="50" t="str">
        <f t="shared" si="1"/>
        <v xml:space="preserve"> </v>
      </c>
      <c r="AU33" s="50"/>
    </row>
    <row r="34" spans="1:47" ht="12" customHeight="1" x14ac:dyDescent="0.2">
      <c r="A34" s="46">
        <f>'S. Listesi'!B32</f>
        <v>29</v>
      </c>
      <c r="B34" s="47" t="str">
        <f>IF('S. Listesi'!C32=0," ",'S. Listesi'!C32)</f>
        <v xml:space="preserve"> </v>
      </c>
      <c r="C34" s="259" t="str">
        <f>IF('S. Listesi'!D32=0," ",'S. Listesi'!D32)</f>
        <v xml:space="preserve"> </v>
      </c>
      <c r="D34" s="259"/>
      <c r="E34" s="259"/>
      <c r="F34" s="48"/>
      <c r="G34" s="48"/>
      <c r="H34" s="48"/>
      <c r="I34" s="48"/>
      <c r="J34" s="48"/>
      <c r="K34" s="48"/>
      <c r="L34" s="48"/>
      <c r="M34" s="48"/>
      <c r="N34" s="48"/>
      <c r="O34" s="48"/>
      <c r="P34" s="48"/>
      <c r="Q34" s="48"/>
      <c r="R34" s="48"/>
      <c r="S34" s="48"/>
      <c r="T34" s="48"/>
      <c r="U34" s="48"/>
      <c r="V34" s="48"/>
      <c r="W34" s="48"/>
      <c r="X34" s="48"/>
      <c r="Y34" s="48"/>
      <c r="Z34" s="48"/>
      <c r="AA34" s="48"/>
      <c r="AB34" s="48"/>
      <c r="AC34" s="48"/>
      <c r="AD34" s="48"/>
      <c r="AE34" s="48"/>
      <c r="AF34" s="48"/>
      <c r="AG34" s="49"/>
      <c r="AH34" s="49"/>
      <c r="AI34" s="49"/>
      <c r="AJ34" s="49"/>
      <c r="AK34" s="49"/>
      <c r="AL34" s="49"/>
      <c r="AM34" s="49"/>
      <c r="AN34" s="49"/>
      <c r="AO34" s="49"/>
      <c r="AP34" s="49"/>
      <c r="AQ34" s="49"/>
      <c r="AR34" s="49"/>
      <c r="AS34" s="49"/>
      <c r="AT34" s="50" t="str">
        <f t="shared" si="1"/>
        <v xml:space="preserve"> </v>
      </c>
      <c r="AU34" s="50"/>
    </row>
    <row r="35" spans="1:47" ht="12" customHeight="1" x14ac:dyDescent="0.2">
      <c r="A35" s="46">
        <f>'S. Listesi'!B33</f>
        <v>30</v>
      </c>
      <c r="B35" s="47" t="str">
        <f>IF('S. Listesi'!C33=0," ",'S. Listesi'!C33)</f>
        <v xml:space="preserve"> </v>
      </c>
      <c r="C35" s="259" t="str">
        <f>IF('S. Listesi'!D33=0," ",'S. Listesi'!D33)</f>
        <v xml:space="preserve"> </v>
      </c>
      <c r="D35" s="259"/>
      <c r="E35" s="259"/>
      <c r="F35" s="48"/>
      <c r="G35" s="48"/>
      <c r="H35" s="48"/>
      <c r="I35" s="48"/>
      <c r="J35" s="48"/>
      <c r="K35" s="48"/>
      <c r="L35" s="48"/>
      <c r="M35" s="48"/>
      <c r="N35" s="48"/>
      <c r="O35" s="48"/>
      <c r="P35" s="48"/>
      <c r="Q35" s="48"/>
      <c r="R35" s="48"/>
      <c r="S35" s="48"/>
      <c r="T35" s="48"/>
      <c r="U35" s="48"/>
      <c r="V35" s="48"/>
      <c r="W35" s="48"/>
      <c r="X35" s="48"/>
      <c r="Y35" s="48"/>
      <c r="Z35" s="48"/>
      <c r="AA35" s="48"/>
      <c r="AB35" s="48"/>
      <c r="AC35" s="48"/>
      <c r="AD35" s="48"/>
      <c r="AE35" s="48"/>
      <c r="AF35" s="48"/>
      <c r="AG35" s="49"/>
      <c r="AH35" s="49"/>
      <c r="AI35" s="49"/>
      <c r="AJ35" s="49"/>
      <c r="AK35" s="49"/>
      <c r="AL35" s="49"/>
      <c r="AM35" s="49"/>
      <c r="AN35" s="49"/>
      <c r="AO35" s="49"/>
      <c r="AP35" s="49"/>
      <c r="AQ35" s="49"/>
      <c r="AR35" s="49"/>
      <c r="AS35" s="49"/>
      <c r="AT35" s="50" t="str">
        <f t="shared" si="1"/>
        <v xml:space="preserve"> </v>
      </c>
      <c r="AU35" s="50"/>
    </row>
    <row r="36" spans="1:47" ht="12" customHeight="1" x14ac:dyDescent="0.2">
      <c r="A36" s="46">
        <f>'S. Listesi'!B34</f>
        <v>31</v>
      </c>
      <c r="B36" s="47" t="str">
        <f>IF('S. Listesi'!C34=0," ",'S. Listesi'!C34)</f>
        <v xml:space="preserve"> </v>
      </c>
      <c r="C36" s="259" t="str">
        <f>IF('S. Listesi'!D34=0," ",'S. Listesi'!D34)</f>
        <v xml:space="preserve"> </v>
      </c>
      <c r="D36" s="259"/>
      <c r="E36" s="259"/>
      <c r="F36" s="48"/>
      <c r="G36" s="48"/>
      <c r="H36" s="48"/>
      <c r="I36" s="48"/>
      <c r="J36" s="48"/>
      <c r="K36" s="48"/>
      <c r="L36" s="48"/>
      <c r="M36" s="48"/>
      <c r="N36" s="48"/>
      <c r="O36" s="48"/>
      <c r="P36" s="48"/>
      <c r="Q36" s="48"/>
      <c r="R36" s="48"/>
      <c r="S36" s="48"/>
      <c r="T36" s="48"/>
      <c r="U36" s="48"/>
      <c r="V36" s="48"/>
      <c r="W36" s="48"/>
      <c r="X36" s="48"/>
      <c r="Y36" s="48"/>
      <c r="Z36" s="48"/>
      <c r="AA36" s="48"/>
      <c r="AB36" s="48"/>
      <c r="AC36" s="48"/>
      <c r="AD36" s="48"/>
      <c r="AE36" s="48"/>
      <c r="AF36" s="48"/>
      <c r="AG36" s="49"/>
      <c r="AH36" s="49"/>
      <c r="AI36" s="49"/>
      <c r="AJ36" s="49"/>
      <c r="AK36" s="49"/>
      <c r="AL36" s="49"/>
      <c r="AM36" s="49"/>
      <c r="AN36" s="49"/>
      <c r="AO36" s="49"/>
      <c r="AP36" s="49"/>
      <c r="AQ36" s="49"/>
      <c r="AR36" s="49"/>
      <c r="AS36" s="49"/>
      <c r="AT36" s="50" t="str">
        <f t="shared" si="1"/>
        <v xml:space="preserve"> </v>
      </c>
      <c r="AU36" s="50"/>
    </row>
    <row r="37" spans="1:47" ht="12" customHeight="1" x14ac:dyDescent="0.2">
      <c r="A37" s="46">
        <f>'S. Listesi'!B35</f>
        <v>32</v>
      </c>
      <c r="B37" s="47" t="str">
        <f>IF('S. Listesi'!C35=0," ",'S. Listesi'!C35)</f>
        <v xml:space="preserve"> </v>
      </c>
      <c r="C37" s="259" t="str">
        <f>IF('S. Listesi'!D35=0," ",'S. Listesi'!D35)</f>
        <v xml:space="preserve"> </v>
      </c>
      <c r="D37" s="259"/>
      <c r="E37" s="259"/>
      <c r="F37" s="48"/>
      <c r="G37" s="48"/>
      <c r="H37" s="48"/>
      <c r="I37" s="48"/>
      <c r="J37" s="48"/>
      <c r="K37" s="48"/>
      <c r="L37" s="48"/>
      <c r="M37" s="48"/>
      <c r="N37" s="48"/>
      <c r="O37" s="48"/>
      <c r="P37" s="48"/>
      <c r="Q37" s="48"/>
      <c r="R37" s="48"/>
      <c r="S37" s="48"/>
      <c r="T37" s="48"/>
      <c r="U37" s="48"/>
      <c r="V37" s="48"/>
      <c r="W37" s="48"/>
      <c r="X37" s="48"/>
      <c r="Y37" s="48"/>
      <c r="Z37" s="48"/>
      <c r="AA37" s="48"/>
      <c r="AB37" s="48"/>
      <c r="AC37" s="48"/>
      <c r="AD37" s="48"/>
      <c r="AE37" s="48"/>
      <c r="AF37" s="48"/>
      <c r="AG37" s="49"/>
      <c r="AH37" s="49"/>
      <c r="AI37" s="49"/>
      <c r="AJ37" s="49"/>
      <c r="AK37" s="49"/>
      <c r="AL37" s="49"/>
      <c r="AM37" s="49"/>
      <c r="AN37" s="49"/>
      <c r="AO37" s="49"/>
      <c r="AP37" s="49"/>
      <c r="AQ37" s="49"/>
      <c r="AR37" s="49"/>
      <c r="AS37" s="49"/>
      <c r="AT37" s="50" t="str">
        <f t="shared" si="1"/>
        <v xml:space="preserve"> </v>
      </c>
      <c r="AU37" s="50"/>
    </row>
    <row r="38" spans="1:47" ht="12" customHeight="1" x14ac:dyDescent="0.2">
      <c r="A38" s="46">
        <f>'S. Listesi'!B36</f>
        <v>33</v>
      </c>
      <c r="B38" s="47" t="str">
        <f>IF('S. Listesi'!C36=0," ",'S. Listesi'!C36)</f>
        <v xml:space="preserve"> </v>
      </c>
      <c r="C38" s="259" t="str">
        <f>IF('S. Listesi'!D36=0," ",'S. Listesi'!D36)</f>
        <v xml:space="preserve"> </v>
      </c>
      <c r="D38" s="259"/>
      <c r="E38" s="259"/>
      <c r="F38" s="48"/>
      <c r="G38" s="48"/>
      <c r="H38" s="48"/>
      <c r="I38" s="48"/>
      <c r="J38" s="48"/>
      <c r="K38" s="48"/>
      <c r="L38" s="48"/>
      <c r="M38" s="48"/>
      <c r="N38" s="48"/>
      <c r="O38" s="48"/>
      <c r="P38" s="48"/>
      <c r="Q38" s="48"/>
      <c r="R38" s="48"/>
      <c r="S38" s="48"/>
      <c r="T38" s="48"/>
      <c r="U38" s="48"/>
      <c r="V38" s="48"/>
      <c r="W38" s="48"/>
      <c r="X38" s="48"/>
      <c r="Y38" s="48"/>
      <c r="Z38" s="48"/>
      <c r="AA38" s="48"/>
      <c r="AB38" s="48"/>
      <c r="AC38" s="48"/>
      <c r="AD38" s="48"/>
      <c r="AE38" s="48"/>
      <c r="AF38" s="48"/>
      <c r="AG38" s="49"/>
      <c r="AH38" s="49"/>
      <c r="AI38" s="49"/>
      <c r="AJ38" s="49"/>
      <c r="AK38" s="49"/>
      <c r="AL38" s="49"/>
      <c r="AM38" s="49"/>
      <c r="AN38" s="49"/>
      <c r="AO38" s="49"/>
      <c r="AP38" s="49"/>
      <c r="AQ38" s="49"/>
      <c r="AR38" s="49"/>
      <c r="AS38" s="49"/>
      <c r="AT38" s="50" t="str">
        <f t="shared" si="1"/>
        <v xml:space="preserve"> </v>
      </c>
      <c r="AU38" s="50"/>
    </row>
    <row r="39" spans="1:47" ht="12" customHeight="1" x14ac:dyDescent="0.2">
      <c r="A39" s="46">
        <f>'S. Listesi'!B37</f>
        <v>34</v>
      </c>
      <c r="B39" s="47" t="str">
        <f>IF('S. Listesi'!C37=0," ",'S. Listesi'!C37)</f>
        <v xml:space="preserve"> </v>
      </c>
      <c r="C39" s="259" t="str">
        <f>IF('S. Listesi'!D37=0," ",'S. Listesi'!D37)</f>
        <v xml:space="preserve"> </v>
      </c>
      <c r="D39" s="259"/>
      <c r="E39" s="259"/>
      <c r="F39" s="48"/>
      <c r="G39" s="48"/>
      <c r="H39" s="48"/>
      <c r="I39" s="48"/>
      <c r="J39" s="48"/>
      <c r="K39" s="48"/>
      <c r="L39" s="48"/>
      <c r="M39" s="48"/>
      <c r="N39" s="48"/>
      <c r="O39" s="48"/>
      <c r="P39" s="48"/>
      <c r="Q39" s="48"/>
      <c r="R39" s="48"/>
      <c r="S39" s="48"/>
      <c r="T39" s="48"/>
      <c r="U39" s="48"/>
      <c r="V39" s="48"/>
      <c r="W39" s="48"/>
      <c r="X39" s="48"/>
      <c r="Y39" s="48"/>
      <c r="Z39" s="48"/>
      <c r="AA39" s="48"/>
      <c r="AB39" s="48"/>
      <c r="AC39" s="48"/>
      <c r="AD39" s="48"/>
      <c r="AE39" s="48"/>
      <c r="AF39" s="48"/>
      <c r="AG39" s="49"/>
      <c r="AH39" s="49"/>
      <c r="AI39" s="49"/>
      <c r="AJ39" s="49"/>
      <c r="AK39" s="49"/>
      <c r="AL39" s="49"/>
      <c r="AM39" s="49"/>
      <c r="AN39" s="49"/>
      <c r="AO39" s="49"/>
      <c r="AP39" s="49"/>
      <c r="AQ39" s="49"/>
      <c r="AR39" s="49"/>
      <c r="AS39" s="49"/>
      <c r="AT39" s="50" t="str">
        <f t="shared" si="1"/>
        <v xml:space="preserve"> </v>
      </c>
      <c r="AU39" s="50"/>
    </row>
    <row r="40" spans="1:47" ht="12" customHeight="1" x14ac:dyDescent="0.2">
      <c r="A40" s="46">
        <f>'S. Listesi'!B38</f>
        <v>35</v>
      </c>
      <c r="B40" s="47" t="str">
        <f>IF('S. Listesi'!C38=0," ",'S. Listesi'!C38)</f>
        <v xml:space="preserve"> </v>
      </c>
      <c r="C40" s="259" t="str">
        <f>IF('S. Listesi'!D38=0," ",'S. Listesi'!D38)</f>
        <v xml:space="preserve"> </v>
      </c>
      <c r="D40" s="259"/>
      <c r="E40" s="259"/>
      <c r="F40" s="48"/>
      <c r="G40" s="48"/>
      <c r="H40" s="48"/>
      <c r="I40" s="48"/>
      <c r="J40" s="48"/>
      <c r="K40" s="48"/>
      <c r="L40" s="48"/>
      <c r="M40" s="48"/>
      <c r="N40" s="48"/>
      <c r="O40" s="48"/>
      <c r="P40" s="48"/>
      <c r="Q40" s="48"/>
      <c r="R40" s="48"/>
      <c r="S40" s="48"/>
      <c r="T40" s="48"/>
      <c r="U40" s="48"/>
      <c r="V40" s="48"/>
      <c r="W40" s="48"/>
      <c r="X40" s="48"/>
      <c r="Y40" s="48"/>
      <c r="Z40" s="48"/>
      <c r="AA40" s="48"/>
      <c r="AB40" s="48"/>
      <c r="AC40" s="48"/>
      <c r="AD40" s="48"/>
      <c r="AE40" s="48"/>
      <c r="AF40" s="48"/>
      <c r="AG40" s="49"/>
      <c r="AH40" s="49"/>
      <c r="AI40" s="49"/>
      <c r="AJ40" s="49"/>
      <c r="AK40" s="49"/>
      <c r="AL40" s="49"/>
      <c r="AM40" s="49"/>
      <c r="AN40" s="49"/>
      <c r="AO40" s="49"/>
      <c r="AP40" s="49"/>
      <c r="AQ40" s="49"/>
      <c r="AR40" s="49"/>
      <c r="AS40" s="49"/>
      <c r="AT40" s="50" t="str">
        <f t="shared" si="1"/>
        <v xml:space="preserve"> </v>
      </c>
      <c r="AU40" s="50"/>
    </row>
    <row r="41" spans="1:47" ht="12" customHeight="1" x14ac:dyDescent="0.2">
      <c r="A41" s="46">
        <f>'S. Listesi'!B39</f>
        <v>36</v>
      </c>
      <c r="B41" s="47" t="str">
        <f>IF('S. Listesi'!C39=0," ",'S. Listesi'!C39)</f>
        <v xml:space="preserve"> </v>
      </c>
      <c r="C41" s="259" t="str">
        <f>IF('S. Listesi'!D39=0," ",'S. Listesi'!D39)</f>
        <v xml:space="preserve"> </v>
      </c>
      <c r="D41" s="259"/>
      <c r="E41" s="259"/>
      <c r="F41" s="48"/>
      <c r="G41" s="48"/>
      <c r="H41" s="48"/>
      <c r="I41" s="48"/>
      <c r="J41" s="48"/>
      <c r="K41" s="48"/>
      <c r="L41" s="48"/>
      <c r="M41" s="48"/>
      <c r="N41" s="48"/>
      <c r="O41" s="48"/>
      <c r="P41" s="48"/>
      <c r="Q41" s="48"/>
      <c r="R41" s="48"/>
      <c r="S41" s="48"/>
      <c r="T41" s="48"/>
      <c r="U41" s="48"/>
      <c r="V41" s="48"/>
      <c r="W41" s="48"/>
      <c r="X41" s="48"/>
      <c r="Y41" s="48"/>
      <c r="Z41" s="48"/>
      <c r="AA41" s="48"/>
      <c r="AB41" s="48"/>
      <c r="AC41" s="48"/>
      <c r="AD41" s="48"/>
      <c r="AE41" s="48"/>
      <c r="AF41" s="48"/>
      <c r="AG41" s="49"/>
      <c r="AH41" s="49"/>
      <c r="AI41" s="49"/>
      <c r="AJ41" s="49"/>
      <c r="AK41" s="49"/>
      <c r="AL41" s="49"/>
      <c r="AM41" s="49"/>
      <c r="AN41" s="49"/>
      <c r="AO41" s="49"/>
      <c r="AP41" s="49"/>
      <c r="AQ41" s="49"/>
      <c r="AR41" s="49"/>
      <c r="AS41" s="49"/>
      <c r="AT41" s="50" t="str">
        <f t="shared" si="1"/>
        <v xml:space="preserve"> </v>
      </c>
      <c r="AU41" s="50"/>
    </row>
    <row r="42" spans="1:47" ht="12" customHeight="1" x14ac:dyDescent="0.2">
      <c r="A42" s="46">
        <f>'S. Listesi'!B40</f>
        <v>37</v>
      </c>
      <c r="B42" s="47" t="str">
        <f>IF('S. Listesi'!C40=0," ",'S. Listesi'!C40)</f>
        <v xml:space="preserve"> </v>
      </c>
      <c r="C42" s="259" t="str">
        <f>IF('S. Listesi'!D40=0," ",'S. Listesi'!D40)</f>
        <v xml:space="preserve"> </v>
      </c>
      <c r="D42" s="259"/>
      <c r="E42" s="259"/>
      <c r="F42" s="48"/>
      <c r="G42" s="48"/>
      <c r="H42" s="48"/>
      <c r="I42" s="48"/>
      <c r="J42" s="48"/>
      <c r="K42" s="48"/>
      <c r="L42" s="48"/>
      <c r="M42" s="48"/>
      <c r="N42" s="48"/>
      <c r="O42" s="48"/>
      <c r="P42" s="48"/>
      <c r="Q42" s="48"/>
      <c r="R42" s="48"/>
      <c r="S42" s="48"/>
      <c r="T42" s="48"/>
      <c r="U42" s="48"/>
      <c r="V42" s="48"/>
      <c r="W42" s="48"/>
      <c r="X42" s="48"/>
      <c r="Y42" s="48"/>
      <c r="Z42" s="48"/>
      <c r="AA42" s="48"/>
      <c r="AB42" s="48"/>
      <c r="AC42" s="48"/>
      <c r="AD42" s="48"/>
      <c r="AE42" s="48"/>
      <c r="AF42" s="48"/>
      <c r="AG42" s="49"/>
      <c r="AH42" s="49"/>
      <c r="AI42" s="49"/>
      <c r="AJ42" s="49"/>
      <c r="AK42" s="49"/>
      <c r="AL42" s="49"/>
      <c r="AM42" s="49"/>
      <c r="AN42" s="49"/>
      <c r="AO42" s="49"/>
      <c r="AP42" s="49"/>
      <c r="AQ42" s="49"/>
      <c r="AR42" s="49"/>
      <c r="AS42" s="49"/>
      <c r="AT42" s="50" t="str">
        <f t="shared" si="1"/>
        <v xml:space="preserve"> </v>
      </c>
      <c r="AU42" s="50"/>
    </row>
    <row r="43" spans="1:47" ht="12" customHeight="1" x14ac:dyDescent="0.2">
      <c r="A43" s="46">
        <f>'S. Listesi'!B41</f>
        <v>38</v>
      </c>
      <c r="B43" s="47" t="str">
        <f>IF('S. Listesi'!C41=0," ",'S. Listesi'!C41)</f>
        <v xml:space="preserve"> </v>
      </c>
      <c r="C43" s="259" t="str">
        <f>IF('S. Listesi'!D41=0," ",'S. Listesi'!D41)</f>
        <v xml:space="preserve"> </v>
      </c>
      <c r="D43" s="259"/>
      <c r="E43" s="259"/>
      <c r="F43" s="48"/>
      <c r="G43" s="48"/>
      <c r="H43" s="48"/>
      <c r="I43" s="48"/>
      <c r="J43" s="48"/>
      <c r="K43" s="48"/>
      <c r="L43" s="48"/>
      <c r="M43" s="48"/>
      <c r="N43" s="48"/>
      <c r="O43" s="48"/>
      <c r="P43" s="48"/>
      <c r="Q43" s="48"/>
      <c r="R43" s="48"/>
      <c r="S43" s="48"/>
      <c r="T43" s="48"/>
      <c r="U43" s="48"/>
      <c r="V43" s="48"/>
      <c r="W43" s="48"/>
      <c r="X43" s="48"/>
      <c r="Y43" s="48"/>
      <c r="Z43" s="48"/>
      <c r="AA43" s="48"/>
      <c r="AB43" s="48"/>
      <c r="AC43" s="48"/>
      <c r="AD43" s="48"/>
      <c r="AE43" s="48"/>
      <c r="AF43" s="48"/>
      <c r="AG43" s="49"/>
      <c r="AH43" s="49"/>
      <c r="AI43" s="49"/>
      <c r="AJ43" s="49"/>
      <c r="AK43" s="49"/>
      <c r="AL43" s="49"/>
      <c r="AM43" s="49"/>
      <c r="AN43" s="49"/>
      <c r="AO43" s="49"/>
      <c r="AP43" s="49"/>
      <c r="AQ43" s="49"/>
      <c r="AR43" s="49"/>
      <c r="AS43" s="49"/>
      <c r="AT43" s="50" t="str">
        <f t="shared" si="1"/>
        <v xml:space="preserve"> </v>
      </c>
      <c r="AU43" s="50"/>
    </row>
    <row r="44" spans="1:47" ht="12" customHeight="1" x14ac:dyDescent="0.2">
      <c r="A44" s="46">
        <f>'S. Listesi'!B42</f>
        <v>39</v>
      </c>
      <c r="B44" s="47" t="str">
        <f>IF('S. Listesi'!C42=0," ",'S. Listesi'!C42)</f>
        <v xml:space="preserve"> </v>
      </c>
      <c r="C44" s="259" t="str">
        <f>IF('S. Listesi'!D42=0," ",'S. Listesi'!D42)</f>
        <v xml:space="preserve"> </v>
      </c>
      <c r="D44" s="259"/>
      <c r="E44" s="259"/>
      <c r="F44" s="48"/>
      <c r="G44" s="48"/>
      <c r="H44" s="48"/>
      <c r="I44" s="48"/>
      <c r="J44" s="48"/>
      <c r="K44" s="48"/>
      <c r="L44" s="48"/>
      <c r="M44" s="48"/>
      <c r="N44" s="48"/>
      <c r="O44" s="48"/>
      <c r="P44" s="48"/>
      <c r="Q44" s="48"/>
      <c r="R44" s="48"/>
      <c r="S44" s="48"/>
      <c r="T44" s="48"/>
      <c r="U44" s="48"/>
      <c r="V44" s="48"/>
      <c r="W44" s="48"/>
      <c r="X44" s="48"/>
      <c r="Y44" s="48"/>
      <c r="Z44" s="48"/>
      <c r="AA44" s="48"/>
      <c r="AB44" s="48"/>
      <c r="AC44" s="48"/>
      <c r="AD44" s="48"/>
      <c r="AE44" s="48"/>
      <c r="AF44" s="48"/>
      <c r="AG44" s="49"/>
      <c r="AH44" s="49"/>
      <c r="AI44" s="49"/>
      <c r="AJ44" s="49"/>
      <c r="AK44" s="49"/>
      <c r="AL44" s="49"/>
      <c r="AM44" s="49"/>
      <c r="AN44" s="49"/>
      <c r="AO44" s="49"/>
      <c r="AP44" s="49"/>
      <c r="AQ44" s="49"/>
      <c r="AR44" s="49"/>
      <c r="AS44" s="49"/>
      <c r="AT44" s="50" t="str">
        <f t="shared" si="1"/>
        <v xml:space="preserve"> </v>
      </c>
      <c r="AU44" s="50"/>
    </row>
    <row r="45" spans="1:47" ht="12" customHeight="1" x14ac:dyDescent="0.2">
      <c r="A45" s="148">
        <f>'S. Listesi'!B43</f>
        <v>40</v>
      </c>
      <c r="B45" s="47" t="str">
        <f>IF('S. Listesi'!C43=0," ",'S. Listesi'!C43)</f>
        <v xml:space="preserve"> </v>
      </c>
      <c r="C45" s="259" t="str">
        <f>IF('S. Listesi'!D43=0," ",'S. Listesi'!D43)</f>
        <v xml:space="preserve"> </v>
      </c>
      <c r="D45" s="259"/>
      <c r="E45" s="259"/>
      <c r="F45" s="48"/>
      <c r="G45" s="48"/>
      <c r="H45" s="48"/>
      <c r="I45" s="48"/>
      <c r="J45" s="48"/>
      <c r="K45" s="48"/>
      <c r="L45" s="48"/>
      <c r="M45" s="48"/>
      <c r="N45" s="48"/>
      <c r="O45" s="48"/>
      <c r="P45" s="48"/>
      <c r="Q45" s="48"/>
      <c r="R45" s="48"/>
      <c r="S45" s="48"/>
      <c r="T45" s="48"/>
      <c r="U45" s="48"/>
      <c r="V45" s="48"/>
      <c r="W45" s="48"/>
      <c r="X45" s="48"/>
      <c r="Y45" s="48"/>
      <c r="Z45" s="48"/>
      <c r="AA45" s="48"/>
      <c r="AB45" s="48"/>
      <c r="AC45" s="48"/>
      <c r="AD45" s="48"/>
      <c r="AE45" s="48"/>
      <c r="AF45" s="48"/>
      <c r="AG45" s="49"/>
      <c r="AH45" s="49"/>
      <c r="AI45" s="49"/>
      <c r="AJ45" s="49"/>
      <c r="AK45" s="49"/>
      <c r="AL45" s="49"/>
      <c r="AM45" s="49"/>
      <c r="AN45" s="49"/>
      <c r="AO45" s="49"/>
      <c r="AP45" s="49"/>
      <c r="AQ45" s="49"/>
      <c r="AR45" s="49"/>
      <c r="AS45" s="49"/>
      <c r="AT45" s="50" t="str">
        <f t="shared" si="1"/>
        <v xml:space="preserve"> </v>
      </c>
      <c r="AU45" s="50"/>
    </row>
    <row r="46" spans="1:47" ht="12" customHeight="1" x14ac:dyDescent="0.2">
      <c r="A46" s="148">
        <f>'S. Listesi'!B44</f>
        <v>41</v>
      </c>
      <c r="B46" s="47" t="str">
        <f>IF('S. Listesi'!C44=0," ",'S. Listesi'!C44)</f>
        <v xml:space="preserve"> </v>
      </c>
      <c r="C46" s="259" t="str">
        <f>IF('S. Listesi'!D44=0," ",'S. Listesi'!D44)</f>
        <v xml:space="preserve"> </v>
      </c>
      <c r="D46" s="259"/>
      <c r="E46" s="259"/>
      <c r="F46" s="48"/>
      <c r="G46" s="48"/>
      <c r="H46" s="48"/>
      <c r="I46" s="48"/>
      <c r="J46" s="48"/>
      <c r="K46" s="48"/>
      <c r="L46" s="48"/>
      <c r="M46" s="48"/>
      <c r="N46" s="48"/>
      <c r="O46" s="48"/>
      <c r="P46" s="48"/>
      <c r="Q46" s="48"/>
      <c r="R46" s="48"/>
      <c r="S46" s="48"/>
      <c r="T46" s="48"/>
      <c r="U46" s="48"/>
      <c r="V46" s="48"/>
      <c r="W46" s="48"/>
      <c r="X46" s="48"/>
      <c r="Y46" s="48"/>
      <c r="Z46" s="48"/>
      <c r="AA46" s="48"/>
      <c r="AB46" s="48"/>
      <c r="AC46" s="48"/>
      <c r="AD46" s="48"/>
      <c r="AE46" s="48"/>
      <c r="AF46" s="48"/>
      <c r="AG46" s="49"/>
      <c r="AH46" s="49"/>
      <c r="AI46" s="49"/>
      <c r="AJ46" s="49"/>
      <c r="AK46" s="49"/>
      <c r="AL46" s="49"/>
      <c r="AM46" s="49"/>
      <c r="AN46" s="49"/>
      <c r="AO46" s="49"/>
      <c r="AP46" s="49"/>
      <c r="AQ46" s="49"/>
      <c r="AR46" s="49"/>
      <c r="AS46" s="49"/>
      <c r="AT46" s="50" t="str">
        <f t="shared" si="1"/>
        <v xml:space="preserve"> </v>
      </c>
      <c r="AU46" s="50"/>
    </row>
    <row r="47" spans="1:47" ht="12" customHeight="1" x14ac:dyDescent="0.2">
      <c r="A47" s="148">
        <f>'S. Listesi'!B45</f>
        <v>42</v>
      </c>
      <c r="B47" s="47" t="str">
        <f>IF('S. Listesi'!C45=0," ",'S. Listesi'!C45)</f>
        <v xml:space="preserve"> </v>
      </c>
      <c r="C47" s="259" t="str">
        <f>IF('S. Listesi'!D45=0," ",'S. Listesi'!D45)</f>
        <v xml:space="preserve"> </v>
      </c>
      <c r="D47" s="259"/>
      <c r="E47" s="259"/>
      <c r="F47" s="48"/>
      <c r="G47" s="48"/>
      <c r="H47" s="48"/>
      <c r="I47" s="48"/>
      <c r="J47" s="48"/>
      <c r="K47" s="48"/>
      <c r="L47" s="48"/>
      <c r="M47" s="48"/>
      <c r="N47" s="48"/>
      <c r="O47" s="48"/>
      <c r="P47" s="48"/>
      <c r="Q47" s="48"/>
      <c r="R47" s="48"/>
      <c r="S47" s="48"/>
      <c r="T47" s="48"/>
      <c r="U47" s="48"/>
      <c r="V47" s="48"/>
      <c r="W47" s="48"/>
      <c r="X47" s="48"/>
      <c r="Y47" s="48"/>
      <c r="Z47" s="48"/>
      <c r="AA47" s="48"/>
      <c r="AB47" s="48"/>
      <c r="AC47" s="48"/>
      <c r="AD47" s="48"/>
      <c r="AE47" s="48"/>
      <c r="AF47" s="48"/>
      <c r="AG47" s="49"/>
      <c r="AH47" s="49"/>
      <c r="AI47" s="49"/>
      <c r="AJ47" s="49"/>
      <c r="AK47" s="49"/>
      <c r="AL47" s="49"/>
      <c r="AM47" s="49"/>
      <c r="AN47" s="49"/>
      <c r="AO47" s="49"/>
      <c r="AP47" s="49"/>
      <c r="AQ47" s="49"/>
      <c r="AR47" s="49"/>
      <c r="AS47" s="49"/>
      <c r="AT47" s="50" t="str">
        <f t="shared" si="1"/>
        <v xml:space="preserve"> </v>
      </c>
      <c r="AU47" s="50" t="str">
        <f t="shared" si="0"/>
        <v xml:space="preserve"> </v>
      </c>
    </row>
    <row r="48" spans="1:47" ht="12" customHeight="1" x14ac:dyDescent="0.2">
      <c r="A48" s="148">
        <f>'S. Listesi'!B46</f>
        <v>43</v>
      </c>
      <c r="B48" s="47" t="str">
        <f>IF('S. Listesi'!C46=0," ",'S. Listesi'!C46)</f>
        <v xml:space="preserve"> </v>
      </c>
      <c r="C48" s="259" t="str">
        <f>IF('S. Listesi'!D46=0," ",'S. Listesi'!D46)</f>
        <v xml:space="preserve"> </v>
      </c>
      <c r="D48" s="259"/>
      <c r="E48" s="259"/>
      <c r="F48" s="48"/>
      <c r="G48" s="48"/>
      <c r="H48" s="48"/>
      <c r="I48" s="48"/>
      <c r="J48" s="48"/>
      <c r="K48" s="48"/>
      <c r="L48" s="48"/>
      <c r="M48" s="48"/>
      <c r="N48" s="48"/>
      <c r="O48" s="48"/>
      <c r="P48" s="48"/>
      <c r="Q48" s="48"/>
      <c r="R48" s="48"/>
      <c r="S48" s="48"/>
      <c r="T48" s="48"/>
      <c r="U48" s="48"/>
      <c r="V48" s="48"/>
      <c r="W48" s="48"/>
      <c r="X48" s="48"/>
      <c r="Y48" s="48"/>
      <c r="Z48" s="48"/>
      <c r="AA48" s="48"/>
      <c r="AB48" s="48"/>
      <c r="AC48" s="48"/>
      <c r="AD48" s="48"/>
      <c r="AE48" s="48"/>
      <c r="AF48" s="48"/>
      <c r="AG48" s="49"/>
      <c r="AH48" s="49"/>
      <c r="AI48" s="49"/>
      <c r="AJ48" s="49"/>
      <c r="AK48" s="49"/>
      <c r="AL48" s="49"/>
      <c r="AM48" s="49"/>
      <c r="AN48" s="49"/>
      <c r="AO48" s="49"/>
      <c r="AP48" s="49"/>
      <c r="AQ48" s="49"/>
      <c r="AR48" s="49"/>
      <c r="AS48" s="49"/>
      <c r="AT48" s="50" t="str">
        <f t="shared" si="1"/>
        <v xml:space="preserve"> </v>
      </c>
      <c r="AU48" s="50" t="str">
        <f>IF(AT48=" "," ",IF(AT48&gt;=85,5,IF(AT48&gt;=70,4,IF(AT48&gt;=60,3,IF(AT48&gt;=50,2,IF(AT48&gt;=0,1,0))))))</f>
        <v xml:space="preserve"> </v>
      </c>
    </row>
    <row r="49" spans="1:47" ht="12" customHeight="1" x14ac:dyDescent="0.2">
      <c r="A49" s="148">
        <f>'S. Listesi'!B47</f>
        <v>44</v>
      </c>
      <c r="B49" s="47" t="str">
        <f>IF('S. Listesi'!C47=0," ",'S. Listesi'!C47)</f>
        <v xml:space="preserve"> </v>
      </c>
      <c r="C49" s="259" t="str">
        <f>IF('S. Listesi'!D47=0," ",'S. Listesi'!D47)</f>
        <v xml:space="preserve"> </v>
      </c>
      <c r="D49" s="259"/>
      <c r="E49" s="259"/>
      <c r="F49" s="48"/>
      <c r="G49" s="48"/>
      <c r="H49" s="48"/>
      <c r="I49" s="48"/>
      <c r="J49" s="48"/>
      <c r="K49" s="48"/>
      <c r="L49" s="48"/>
      <c r="M49" s="48"/>
      <c r="N49" s="48"/>
      <c r="O49" s="48"/>
      <c r="P49" s="48"/>
      <c r="Q49" s="48"/>
      <c r="R49" s="48"/>
      <c r="S49" s="48"/>
      <c r="T49" s="48"/>
      <c r="U49" s="48"/>
      <c r="V49" s="48"/>
      <c r="W49" s="48"/>
      <c r="X49" s="48"/>
      <c r="Y49" s="48"/>
      <c r="Z49" s="48"/>
      <c r="AA49" s="48"/>
      <c r="AB49" s="48"/>
      <c r="AC49" s="48"/>
      <c r="AD49" s="48"/>
      <c r="AE49" s="48"/>
      <c r="AF49" s="48"/>
      <c r="AG49" s="49"/>
      <c r="AH49" s="49"/>
      <c r="AI49" s="49"/>
      <c r="AJ49" s="49"/>
      <c r="AK49" s="49"/>
      <c r="AL49" s="49"/>
      <c r="AM49" s="49"/>
      <c r="AN49" s="49"/>
      <c r="AO49" s="49"/>
      <c r="AP49" s="49"/>
      <c r="AQ49" s="49"/>
      <c r="AR49" s="49"/>
      <c r="AS49" s="49"/>
      <c r="AT49" s="50" t="str">
        <f t="shared" si="1"/>
        <v xml:space="preserve"> </v>
      </c>
      <c r="AU49" s="50" t="str">
        <f t="shared" si="0"/>
        <v xml:space="preserve"> </v>
      </c>
    </row>
    <row r="50" spans="1:47" ht="12" customHeight="1" x14ac:dyDescent="0.2">
      <c r="A50" s="148">
        <f>'S. Listesi'!B48</f>
        <v>45</v>
      </c>
      <c r="B50" s="47" t="str">
        <f>IF('S. Listesi'!C48=0," ",'S. Listesi'!C48)</f>
        <v xml:space="preserve"> </v>
      </c>
      <c r="C50" s="259" t="str">
        <f>IF('S. Listesi'!D48=0," ",'S. Listesi'!D48)</f>
        <v xml:space="preserve"> </v>
      </c>
      <c r="D50" s="259"/>
      <c r="E50" s="259"/>
      <c r="F50" s="48"/>
      <c r="G50" s="48"/>
      <c r="H50" s="48"/>
      <c r="I50" s="48"/>
      <c r="J50" s="48"/>
      <c r="K50" s="48"/>
      <c r="L50" s="48"/>
      <c r="M50" s="48"/>
      <c r="N50" s="48"/>
      <c r="O50" s="48"/>
      <c r="P50" s="48"/>
      <c r="Q50" s="48"/>
      <c r="R50" s="48"/>
      <c r="S50" s="48"/>
      <c r="T50" s="48"/>
      <c r="U50" s="48"/>
      <c r="V50" s="48"/>
      <c r="W50" s="48"/>
      <c r="X50" s="48"/>
      <c r="Y50" s="48"/>
      <c r="Z50" s="48"/>
      <c r="AA50" s="48"/>
      <c r="AB50" s="48"/>
      <c r="AC50" s="48"/>
      <c r="AD50" s="48"/>
      <c r="AE50" s="48"/>
      <c r="AF50" s="48"/>
      <c r="AG50" s="49"/>
      <c r="AH50" s="49"/>
      <c r="AI50" s="49"/>
      <c r="AJ50" s="49"/>
      <c r="AK50" s="49"/>
      <c r="AL50" s="49"/>
      <c r="AM50" s="49"/>
      <c r="AN50" s="49"/>
      <c r="AO50" s="49"/>
      <c r="AP50" s="49"/>
      <c r="AQ50" s="49"/>
      <c r="AR50" s="49"/>
      <c r="AS50" s="49"/>
      <c r="AT50" s="50" t="str">
        <f t="shared" si="1"/>
        <v xml:space="preserve"> </v>
      </c>
      <c r="AU50" s="50" t="str">
        <f t="shared" si="0"/>
        <v xml:space="preserve"> </v>
      </c>
    </row>
    <row r="51" spans="1:47" ht="12" customHeight="1" x14ac:dyDescent="0.2">
      <c r="A51" s="148">
        <f>'S. Listesi'!B49</f>
        <v>46</v>
      </c>
      <c r="B51" s="47" t="str">
        <f>IF('S. Listesi'!C49=0," ",'S. Listesi'!C49)</f>
        <v xml:space="preserve"> </v>
      </c>
      <c r="C51" s="259" t="str">
        <f>IF('S. Listesi'!D49=0," ",'S. Listesi'!D49)</f>
        <v xml:space="preserve"> </v>
      </c>
      <c r="D51" s="259"/>
      <c r="E51" s="259"/>
      <c r="F51" s="48"/>
      <c r="G51" s="48"/>
      <c r="H51" s="48"/>
      <c r="I51" s="48"/>
      <c r="J51" s="48"/>
      <c r="K51" s="48"/>
      <c r="L51" s="48"/>
      <c r="M51" s="48"/>
      <c r="N51" s="48"/>
      <c r="O51" s="48"/>
      <c r="P51" s="48"/>
      <c r="Q51" s="48"/>
      <c r="R51" s="48"/>
      <c r="S51" s="48"/>
      <c r="T51" s="48"/>
      <c r="U51" s="48"/>
      <c r="V51" s="48"/>
      <c r="W51" s="48"/>
      <c r="X51" s="48"/>
      <c r="Y51" s="48"/>
      <c r="Z51" s="48"/>
      <c r="AA51" s="48"/>
      <c r="AB51" s="48"/>
      <c r="AC51" s="48"/>
      <c r="AD51" s="48"/>
      <c r="AE51" s="48"/>
      <c r="AF51" s="48"/>
      <c r="AG51" s="49"/>
      <c r="AH51" s="49"/>
      <c r="AI51" s="49"/>
      <c r="AJ51" s="49"/>
      <c r="AK51" s="49"/>
      <c r="AL51" s="49"/>
      <c r="AM51" s="49"/>
      <c r="AN51" s="49"/>
      <c r="AO51" s="49"/>
      <c r="AP51" s="49"/>
      <c r="AQ51" s="49"/>
      <c r="AR51" s="49"/>
      <c r="AS51" s="49"/>
      <c r="AT51" s="50" t="str">
        <f t="shared" si="1"/>
        <v xml:space="preserve"> </v>
      </c>
      <c r="AU51" s="50" t="str">
        <f t="shared" si="0"/>
        <v xml:space="preserve"> </v>
      </c>
    </row>
    <row r="52" spans="1:47" ht="12" customHeight="1" x14ac:dyDescent="0.2">
      <c r="A52" s="148">
        <f>'S. Listesi'!B50</f>
        <v>47</v>
      </c>
      <c r="B52" s="47" t="str">
        <f>IF('S. Listesi'!C50=0," ",'S. Listesi'!C50)</f>
        <v xml:space="preserve"> </v>
      </c>
      <c r="C52" s="259" t="str">
        <f>IF('S. Listesi'!D50=0," ",'S. Listesi'!D50)</f>
        <v xml:space="preserve"> </v>
      </c>
      <c r="D52" s="259"/>
      <c r="E52" s="259"/>
      <c r="F52" s="48"/>
      <c r="G52" s="48"/>
      <c r="H52" s="48"/>
      <c r="I52" s="48"/>
      <c r="J52" s="48"/>
      <c r="K52" s="48"/>
      <c r="L52" s="48"/>
      <c r="M52" s="48"/>
      <c r="N52" s="48"/>
      <c r="O52" s="48"/>
      <c r="P52" s="48"/>
      <c r="Q52" s="48"/>
      <c r="R52" s="48"/>
      <c r="S52" s="48"/>
      <c r="T52" s="48"/>
      <c r="U52" s="48"/>
      <c r="V52" s="48"/>
      <c r="W52" s="48"/>
      <c r="X52" s="48"/>
      <c r="Y52" s="48"/>
      <c r="Z52" s="48"/>
      <c r="AA52" s="48"/>
      <c r="AB52" s="48"/>
      <c r="AC52" s="48"/>
      <c r="AD52" s="48"/>
      <c r="AE52" s="48"/>
      <c r="AF52" s="48"/>
      <c r="AG52" s="49"/>
      <c r="AH52" s="49"/>
      <c r="AI52" s="49"/>
      <c r="AJ52" s="49"/>
      <c r="AK52" s="49"/>
      <c r="AL52" s="49"/>
      <c r="AM52" s="49"/>
      <c r="AN52" s="49"/>
      <c r="AO52" s="49"/>
      <c r="AP52" s="49"/>
      <c r="AQ52" s="49"/>
      <c r="AR52" s="49"/>
      <c r="AS52" s="49"/>
      <c r="AT52" s="50" t="str">
        <f t="shared" si="1"/>
        <v xml:space="preserve"> </v>
      </c>
      <c r="AU52" s="50" t="str">
        <f t="shared" si="0"/>
        <v xml:space="preserve"> </v>
      </c>
    </row>
    <row r="53" spans="1:47" ht="12" customHeight="1" x14ac:dyDescent="0.2">
      <c r="A53" s="148">
        <f>'S. Listesi'!B51</f>
        <v>48</v>
      </c>
      <c r="B53" s="47" t="str">
        <f>IF('S. Listesi'!C51=0," ",'S. Listesi'!C51)</f>
        <v xml:space="preserve"> </v>
      </c>
      <c r="C53" s="259" t="str">
        <f>IF('S. Listesi'!D51=0," ",'S. Listesi'!D51)</f>
        <v xml:space="preserve"> </v>
      </c>
      <c r="D53" s="259"/>
      <c r="E53" s="259"/>
      <c r="F53" s="48"/>
      <c r="G53" s="48"/>
      <c r="H53" s="48"/>
      <c r="I53" s="48"/>
      <c r="J53" s="48"/>
      <c r="K53" s="48"/>
      <c r="L53" s="48"/>
      <c r="M53" s="48"/>
      <c r="N53" s="48"/>
      <c r="O53" s="48"/>
      <c r="P53" s="48"/>
      <c r="Q53" s="48"/>
      <c r="R53" s="48"/>
      <c r="S53" s="48"/>
      <c r="T53" s="48"/>
      <c r="U53" s="48"/>
      <c r="V53" s="48"/>
      <c r="W53" s="48"/>
      <c r="X53" s="48"/>
      <c r="Y53" s="48"/>
      <c r="Z53" s="48"/>
      <c r="AA53" s="48"/>
      <c r="AB53" s="48"/>
      <c r="AC53" s="48"/>
      <c r="AD53" s="48"/>
      <c r="AE53" s="48"/>
      <c r="AF53" s="48"/>
      <c r="AG53" s="49"/>
      <c r="AH53" s="49"/>
      <c r="AI53" s="49"/>
      <c r="AJ53" s="49"/>
      <c r="AK53" s="49"/>
      <c r="AL53" s="49"/>
      <c r="AM53" s="49"/>
      <c r="AN53" s="49"/>
      <c r="AO53" s="49"/>
      <c r="AP53" s="49"/>
      <c r="AQ53" s="49"/>
      <c r="AR53" s="49"/>
      <c r="AS53" s="49"/>
      <c r="AT53" s="50" t="str">
        <f t="shared" si="1"/>
        <v xml:space="preserve"> </v>
      </c>
      <c r="AU53" s="50" t="str">
        <f t="shared" si="0"/>
        <v xml:space="preserve"> </v>
      </c>
    </row>
    <row r="54" spans="1:47" ht="12" customHeight="1" x14ac:dyDescent="0.2">
      <c r="A54" s="148">
        <f>'S. Listesi'!B52</f>
        <v>49</v>
      </c>
      <c r="B54" s="47" t="str">
        <f>IF('S. Listesi'!C52=0," ",'S. Listesi'!C52)</f>
        <v xml:space="preserve"> </v>
      </c>
      <c r="C54" s="259" t="str">
        <f>IF('S. Listesi'!D52=0," ",'S. Listesi'!D52)</f>
        <v xml:space="preserve"> </v>
      </c>
      <c r="D54" s="259"/>
      <c r="E54" s="259"/>
      <c r="F54" s="48"/>
      <c r="G54" s="48"/>
      <c r="H54" s="48"/>
      <c r="I54" s="48"/>
      <c r="J54" s="48"/>
      <c r="K54" s="48"/>
      <c r="L54" s="48"/>
      <c r="M54" s="48"/>
      <c r="N54" s="48"/>
      <c r="O54" s="48"/>
      <c r="P54" s="48"/>
      <c r="Q54" s="48"/>
      <c r="R54" s="48"/>
      <c r="S54" s="48"/>
      <c r="T54" s="48"/>
      <c r="U54" s="48"/>
      <c r="V54" s="48"/>
      <c r="W54" s="48"/>
      <c r="X54" s="48"/>
      <c r="Y54" s="48"/>
      <c r="Z54" s="48"/>
      <c r="AA54" s="48"/>
      <c r="AB54" s="48"/>
      <c r="AC54" s="48"/>
      <c r="AD54" s="48"/>
      <c r="AE54" s="48"/>
      <c r="AF54" s="48"/>
      <c r="AG54" s="49"/>
      <c r="AH54" s="49"/>
      <c r="AI54" s="49"/>
      <c r="AJ54" s="49"/>
      <c r="AK54" s="49"/>
      <c r="AL54" s="49"/>
      <c r="AM54" s="49"/>
      <c r="AN54" s="49"/>
      <c r="AO54" s="49"/>
      <c r="AP54" s="49"/>
      <c r="AQ54" s="49"/>
      <c r="AR54" s="49"/>
      <c r="AS54" s="49"/>
      <c r="AT54" s="50" t="str">
        <f t="shared" si="1"/>
        <v xml:space="preserve"> </v>
      </c>
      <c r="AU54" s="50" t="str">
        <f t="shared" si="0"/>
        <v xml:space="preserve"> </v>
      </c>
    </row>
    <row r="55" spans="1:47" ht="12" customHeight="1" x14ac:dyDescent="0.2">
      <c r="A55" s="148">
        <f>'S. Listesi'!B53</f>
        <v>50</v>
      </c>
      <c r="B55" s="47" t="str">
        <f>IF('S. Listesi'!C53=0," ",'S. Listesi'!C53)</f>
        <v xml:space="preserve"> </v>
      </c>
      <c r="C55" s="259" t="str">
        <f>IF('S. Listesi'!D53=0," ",'S. Listesi'!D53)</f>
        <v xml:space="preserve"> </v>
      </c>
      <c r="D55" s="259"/>
      <c r="E55" s="259"/>
      <c r="F55" s="48"/>
      <c r="G55" s="48"/>
      <c r="H55" s="48"/>
      <c r="I55" s="48"/>
      <c r="J55" s="48"/>
      <c r="K55" s="48"/>
      <c r="L55" s="48"/>
      <c r="M55" s="48"/>
      <c r="N55" s="48"/>
      <c r="O55" s="48"/>
      <c r="P55" s="48"/>
      <c r="Q55" s="48"/>
      <c r="R55" s="48"/>
      <c r="S55" s="48"/>
      <c r="T55" s="48"/>
      <c r="U55" s="48"/>
      <c r="V55" s="48"/>
      <c r="W55" s="48"/>
      <c r="X55" s="48"/>
      <c r="Y55" s="48"/>
      <c r="Z55" s="48"/>
      <c r="AA55" s="48"/>
      <c r="AB55" s="48"/>
      <c r="AC55" s="48"/>
      <c r="AD55" s="48"/>
      <c r="AE55" s="48"/>
      <c r="AF55" s="48"/>
      <c r="AG55" s="49"/>
      <c r="AH55" s="49"/>
      <c r="AI55" s="49"/>
      <c r="AJ55" s="49"/>
      <c r="AK55" s="49"/>
      <c r="AL55" s="49"/>
      <c r="AM55" s="49"/>
      <c r="AN55" s="49"/>
      <c r="AO55" s="49"/>
      <c r="AP55" s="49"/>
      <c r="AQ55" s="49"/>
      <c r="AR55" s="49"/>
      <c r="AS55" s="49"/>
      <c r="AT55" s="50" t="str">
        <f t="shared" si="1"/>
        <v xml:space="preserve"> </v>
      </c>
      <c r="AU55" s="50" t="str">
        <f t="shared" si="0"/>
        <v xml:space="preserve"> </v>
      </c>
    </row>
    <row r="56" spans="1:47" ht="12" customHeight="1" x14ac:dyDescent="0.2">
      <c r="A56" s="148">
        <f>'S. Listesi'!B54</f>
        <v>51</v>
      </c>
      <c r="B56" s="47" t="str">
        <f>IF('S. Listesi'!C54=0," ",'S. Listesi'!C54)</f>
        <v xml:space="preserve"> </v>
      </c>
      <c r="C56" s="259" t="str">
        <f>IF('S. Listesi'!D54=0," ",'S. Listesi'!D54)</f>
        <v xml:space="preserve"> </v>
      </c>
      <c r="D56" s="259"/>
      <c r="E56" s="259"/>
      <c r="F56" s="48"/>
      <c r="G56" s="48"/>
      <c r="H56" s="48"/>
      <c r="I56" s="48"/>
      <c r="J56" s="48"/>
      <c r="K56" s="48"/>
      <c r="L56" s="48"/>
      <c r="M56" s="48"/>
      <c r="N56" s="48"/>
      <c r="O56" s="48"/>
      <c r="P56" s="48"/>
      <c r="Q56" s="48"/>
      <c r="R56" s="48"/>
      <c r="S56" s="48"/>
      <c r="T56" s="48"/>
      <c r="U56" s="48"/>
      <c r="V56" s="48"/>
      <c r="W56" s="48"/>
      <c r="X56" s="48"/>
      <c r="Y56" s="48"/>
      <c r="Z56" s="48"/>
      <c r="AA56" s="48"/>
      <c r="AB56" s="48"/>
      <c r="AC56" s="48"/>
      <c r="AD56" s="48"/>
      <c r="AE56" s="48"/>
      <c r="AF56" s="48"/>
      <c r="AG56" s="49"/>
      <c r="AH56" s="49"/>
      <c r="AI56" s="49"/>
      <c r="AJ56" s="49"/>
      <c r="AK56" s="49"/>
      <c r="AL56" s="49"/>
      <c r="AM56" s="49"/>
      <c r="AN56" s="49"/>
      <c r="AO56" s="49"/>
      <c r="AP56" s="49"/>
      <c r="AQ56" s="49"/>
      <c r="AR56" s="49"/>
      <c r="AS56" s="49"/>
      <c r="AT56" s="50" t="str">
        <f t="shared" si="1"/>
        <v xml:space="preserve"> </v>
      </c>
      <c r="AU56" s="50" t="str">
        <f t="shared" si="0"/>
        <v xml:space="preserve"> </v>
      </c>
    </row>
    <row r="57" spans="1:47" ht="12" customHeight="1" x14ac:dyDescent="0.2">
      <c r="A57" s="148">
        <f>'S. Listesi'!B55</f>
        <v>52</v>
      </c>
      <c r="B57" s="47" t="str">
        <f>IF('S. Listesi'!C55=0," ",'S. Listesi'!C55)</f>
        <v xml:space="preserve"> </v>
      </c>
      <c r="C57" s="259" t="str">
        <f>IF('S. Listesi'!D55=0," ",'S. Listesi'!D55)</f>
        <v xml:space="preserve"> </v>
      </c>
      <c r="D57" s="259"/>
      <c r="E57" s="259"/>
      <c r="F57" s="48"/>
      <c r="G57" s="48"/>
      <c r="H57" s="48"/>
      <c r="I57" s="48"/>
      <c r="J57" s="48"/>
      <c r="K57" s="48"/>
      <c r="L57" s="48"/>
      <c r="M57" s="48"/>
      <c r="N57" s="48"/>
      <c r="O57" s="48"/>
      <c r="P57" s="48"/>
      <c r="Q57" s="48"/>
      <c r="R57" s="48"/>
      <c r="S57" s="48"/>
      <c r="T57" s="48"/>
      <c r="U57" s="48"/>
      <c r="V57" s="48"/>
      <c r="W57" s="48"/>
      <c r="X57" s="48"/>
      <c r="Y57" s="48"/>
      <c r="Z57" s="49"/>
      <c r="AA57" s="49"/>
      <c r="AB57" s="49"/>
      <c r="AC57" s="49"/>
      <c r="AD57" s="49"/>
      <c r="AE57" s="49"/>
      <c r="AF57" s="49"/>
      <c r="AG57" s="49"/>
      <c r="AH57" s="49"/>
      <c r="AI57" s="49"/>
      <c r="AJ57" s="49"/>
      <c r="AK57" s="49"/>
      <c r="AL57" s="49"/>
      <c r="AM57" s="49"/>
      <c r="AN57" s="49"/>
      <c r="AO57" s="49"/>
      <c r="AP57" s="49"/>
      <c r="AQ57" s="49"/>
      <c r="AR57" s="49"/>
      <c r="AS57" s="49"/>
      <c r="AT57" s="50" t="str">
        <f t="shared" si="1"/>
        <v xml:space="preserve"> </v>
      </c>
      <c r="AU57" s="50" t="str">
        <f t="shared" si="0"/>
        <v xml:space="preserve"> </v>
      </c>
    </row>
    <row r="58" spans="1:47" ht="12" customHeight="1" x14ac:dyDescent="0.2">
      <c r="A58" s="148">
        <f>'S. Listesi'!B56</f>
        <v>53</v>
      </c>
      <c r="B58" s="47" t="str">
        <f>IF('S. Listesi'!C56=0," ",'S. Listesi'!C56)</f>
        <v xml:space="preserve"> </v>
      </c>
      <c r="C58" s="259" t="str">
        <f>IF('S. Listesi'!D56=0," ",'S. Listesi'!D56)</f>
        <v xml:space="preserve"> </v>
      </c>
      <c r="D58" s="259"/>
      <c r="E58" s="259"/>
      <c r="F58" s="48"/>
      <c r="G58" s="48"/>
      <c r="H58" s="48"/>
      <c r="I58" s="48"/>
      <c r="J58" s="48"/>
      <c r="K58" s="48"/>
      <c r="L58" s="48"/>
      <c r="M58" s="48"/>
      <c r="N58" s="48"/>
      <c r="O58" s="48"/>
      <c r="P58" s="48"/>
      <c r="Q58" s="48"/>
      <c r="R58" s="48"/>
      <c r="S58" s="48"/>
      <c r="T58" s="48"/>
      <c r="U58" s="48"/>
      <c r="V58" s="48"/>
      <c r="W58" s="48"/>
      <c r="X58" s="48"/>
      <c r="Y58" s="48"/>
      <c r="Z58" s="48"/>
      <c r="AA58" s="48"/>
      <c r="AB58" s="48"/>
      <c r="AC58" s="48"/>
      <c r="AD58" s="48"/>
      <c r="AE58" s="49"/>
      <c r="AF58" s="49"/>
      <c r="AG58" s="49"/>
      <c r="AH58" s="49"/>
      <c r="AI58" s="49"/>
      <c r="AJ58" s="49"/>
      <c r="AK58" s="49"/>
      <c r="AL58" s="49"/>
      <c r="AM58" s="49"/>
      <c r="AN58" s="49"/>
      <c r="AO58" s="49"/>
      <c r="AP58" s="49"/>
      <c r="AQ58" s="49"/>
      <c r="AR58" s="49"/>
      <c r="AS58" s="49"/>
      <c r="AT58" s="50" t="str">
        <f t="shared" si="1"/>
        <v xml:space="preserve"> </v>
      </c>
      <c r="AU58" s="50" t="str">
        <f t="shared" si="0"/>
        <v xml:space="preserve"> </v>
      </c>
    </row>
    <row r="59" spans="1:47" ht="12" customHeight="1" x14ac:dyDescent="0.2">
      <c r="A59" s="148">
        <f>'S. Listesi'!B57</f>
        <v>54</v>
      </c>
      <c r="B59" s="47" t="str">
        <f>IF('S. Listesi'!C57=0," ",'S. Listesi'!C57)</f>
        <v xml:space="preserve"> </v>
      </c>
      <c r="C59" s="259" t="str">
        <f>IF('S. Listesi'!D57=0," ",'S. Listesi'!D57)</f>
        <v xml:space="preserve"> </v>
      </c>
      <c r="D59" s="259"/>
      <c r="E59" s="259"/>
      <c r="F59" s="48"/>
      <c r="G59" s="48"/>
      <c r="H59" s="48"/>
      <c r="I59" s="48"/>
      <c r="J59" s="48"/>
      <c r="K59" s="48"/>
      <c r="L59" s="48"/>
      <c r="M59" s="48"/>
      <c r="N59" s="48"/>
      <c r="O59" s="48"/>
      <c r="P59" s="48"/>
      <c r="Q59" s="48"/>
      <c r="R59" s="48"/>
      <c r="S59" s="48"/>
      <c r="T59" s="48"/>
      <c r="U59" s="48"/>
      <c r="V59" s="48"/>
      <c r="W59" s="48"/>
      <c r="X59" s="48"/>
      <c r="Y59" s="48"/>
      <c r="Z59" s="49"/>
      <c r="AA59" s="49"/>
      <c r="AB59" s="49"/>
      <c r="AC59" s="49"/>
      <c r="AD59" s="49"/>
      <c r="AE59" s="49"/>
      <c r="AF59" s="49"/>
      <c r="AG59" s="49"/>
      <c r="AH59" s="49"/>
      <c r="AI59" s="49"/>
      <c r="AJ59" s="49"/>
      <c r="AK59" s="49"/>
      <c r="AL59" s="49"/>
      <c r="AM59" s="49"/>
      <c r="AN59" s="49"/>
      <c r="AO59" s="49"/>
      <c r="AP59" s="49"/>
      <c r="AQ59" s="49"/>
      <c r="AR59" s="49"/>
      <c r="AS59" s="49"/>
      <c r="AT59" s="50" t="str">
        <f t="shared" si="1"/>
        <v xml:space="preserve"> </v>
      </c>
      <c r="AU59" s="50" t="str">
        <f t="shared" si="0"/>
        <v xml:space="preserve"> </v>
      </c>
    </row>
    <row r="60" spans="1:47" ht="12" customHeight="1" x14ac:dyDescent="0.2">
      <c r="A60" s="148">
        <f>'S. Listesi'!B58</f>
        <v>55</v>
      </c>
      <c r="B60" s="47" t="str">
        <f>IF('S. Listesi'!C58=0," ",'S. Listesi'!C58)</f>
        <v xml:space="preserve"> </v>
      </c>
      <c r="C60" s="259" t="str">
        <f>IF('S. Listesi'!D58=0," ",'S. Listesi'!D58)</f>
        <v xml:space="preserve"> </v>
      </c>
      <c r="D60" s="259"/>
      <c r="E60" s="259"/>
      <c r="F60" s="48"/>
      <c r="G60" s="48"/>
      <c r="H60" s="48"/>
      <c r="I60" s="48"/>
      <c r="J60" s="48"/>
      <c r="K60" s="48"/>
      <c r="L60" s="48"/>
      <c r="M60" s="48"/>
      <c r="N60" s="48"/>
      <c r="O60" s="48"/>
      <c r="P60" s="48"/>
      <c r="Q60" s="48"/>
      <c r="R60" s="48"/>
      <c r="S60" s="48"/>
      <c r="T60" s="48"/>
      <c r="U60" s="48"/>
      <c r="V60" s="48"/>
      <c r="W60" s="48"/>
      <c r="X60" s="48"/>
      <c r="Y60" s="48"/>
      <c r="Z60" s="48"/>
      <c r="AA60" s="48"/>
      <c r="AB60" s="48"/>
      <c r="AC60" s="48"/>
      <c r="AD60" s="48"/>
      <c r="AE60" s="49"/>
      <c r="AF60" s="49"/>
      <c r="AG60" s="49"/>
      <c r="AH60" s="49"/>
      <c r="AI60" s="49"/>
      <c r="AJ60" s="49"/>
      <c r="AK60" s="49"/>
      <c r="AL60" s="49"/>
      <c r="AM60" s="49"/>
      <c r="AN60" s="49"/>
      <c r="AO60" s="49"/>
      <c r="AP60" s="49"/>
      <c r="AQ60" s="49"/>
      <c r="AR60" s="49"/>
      <c r="AS60" s="49"/>
      <c r="AT60" s="50" t="str">
        <f t="shared" si="1"/>
        <v xml:space="preserve"> </v>
      </c>
      <c r="AU60" s="50" t="str">
        <f t="shared" si="0"/>
        <v xml:space="preserve"> </v>
      </c>
    </row>
    <row r="61" spans="1:47" ht="12" customHeight="1" x14ac:dyDescent="0.2">
      <c r="A61" s="148">
        <f>'S. Listesi'!B59</f>
        <v>56</v>
      </c>
      <c r="B61" s="47" t="str">
        <f>IF('S. Listesi'!C59=0," ",'S. Listesi'!C59)</f>
        <v xml:space="preserve"> </v>
      </c>
      <c r="C61" s="259" t="str">
        <f>IF('S. Listesi'!D59=0," ",'S. Listesi'!D59)</f>
        <v xml:space="preserve"> </v>
      </c>
      <c r="D61" s="259"/>
      <c r="E61" s="259"/>
      <c r="F61" s="48"/>
      <c r="G61" s="48"/>
      <c r="H61" s="48"/>
      <c r="I61" s="48"/>
      <c r="J61" s="48"/>
      <c r="K61" s="48"/>
      <c r="L61" s="48"/>
      <c r="M61" s="48"/>
      <c r="N61" s="48"/>
      <c r="O61" s="48"/>
      <c r="P61" s="48"/>
      <c r="Q61" s="48"/>
      <c r="R61" s="48"/>
      <c r="S61" s="48"/>
      <c r="T61" s="48"/>
      <c r="U61" s="48"/>
      <c r="V61" s="48"/>
      <c r="W61" s="48"/>
      <c r="X61" s="48"/>
      <c r="Y61" s="48"/>
      <c r="Z61" s="49"/>
      <c r="AA61" s="49"/>
      <c r="AB61" s="49"/>
      <c r="AC61" s="49"/>
      <c r="AD61" s="49"/>
      <c r="AE61" s="49"/>
      <c r="AF61" s="49"/>
      <c r="AG61" s="49"/>
      <c r="AH61" s="49"/>
      <c r="AI61" s="49"/>
      <c r="AJ61" s="49"/>
      <c r="AK61" s="49"/>
      <c r="AL61" s="49"/>
      <c r="AM61" s="49"/>
      <c r="AN61" s="49"/>
      <c r="AO61" s="49"/>
      <c r="AP61" s="49"/>
      <c r="AQ61" s="49"/>
      <c r="AR61" s="49"/>
      <c r="AS61" s="49"/>
      <c r="AT61" s="50" t="str">
        <f t="shared" si="1"/>
        <v xml:space="preserve"> </v>
      </c>
      <c r="AU61" s="50" t="str">
        <f t="shared" si="0"/>
        <v xml:space="preserve"> </v>
      </c>
    </row>
    <row r="62" spans="1:47" ht="12" customHeight="1" x14ac:dyDescent="0.2">
      <c r="A62" s="148">
        <f>'S. Listesi'!B60</f>
        <v>57</v>
      </c>
      <c r="B62" s="47" t="str">
        <f>IF('S. Listesi'!C60=0," ",'S. Listesi'!C60)</f>
        <v xml:space="preserve"> </v>
      </c>
      <c r="C62" s="259" t="str">
        <f>IF('S. Listesi'!D60=0," ",'S. Listesi'!D60)</f>
        <v xml:space="preserve"> </v>
      </c>
      <c r="D62" s="259"/>
      <c r="E62" s="259"/>
      <c r="F62" s="48"/>
      <c r="G62" s="48"/>
      <c r="H62" s="48"/>
      <c r="I62" s="48"/>
      <c r="J62" s="48"/>
      <c r="K62" s="48"/>
      <c r="L62" s="48"/>
      <c r="M62" s="48"/>
      <c r="N62" s="48"/>
      <c r="O62" s="48"/>
      <c r="P62" s="48"/>
      <c r="Q62" s="48"/>
      <c r="R62" s="48"/>
      <c r="S62" s="48"/>
      <c r="T62" s="48"/>
      <c r="U62" s="48"/>
      <c r="V62" s="48"/>
      <c r="W62" s="48"/>
      <c r="X62" s="48"/>
      <c r="Y62" s="48"/>
      <c r="Z62" s="48"/>
      <c r="AA62" s="48"/>
      <c r="AB62" s="48"/>
      <c r="AC62" s="48"/>
      <c r="AD62" s="48"/>
      <c r="AE62" s="49"/>
      <c r="AF62" s="49"/>
      <c r="AG62" s="49"/>
      <c r="AH62" s="49"/>
      <c r="AI62" s="49"/>
      <c r="AJ62" s="49"/>
      <c r="AK62" s="49"/>
      <c r="AL62" s="49"/>
      <c r="AM62" s="49"/>
      <c r="AN62" s="49"/>
      <c r="AO62" s="49"/>
      <c r="AP62" s="49"/>
      <c r="AQ62" s="49"/>
      <c r="AR62" s="49"/>
      <c r="AS62" s="49"/>
      <c r="AT62" s="50" t="str">
        <f t="shared" si="1"/>
        <v xml:space="preserve"> </v>
      </c>
      <c r="AU62" s="50" t="str">
        <f t="shared" si="0"/>
        <v xml:space="preserve"> </v>
      </c>
    </row>
    <row r="63" spans="1:47" ht="12" customHeight="1" x14ac:dyDescent="0.2">
      <c r="A63" s="148">
        <f>'S. Listesi'!B61</f>
        <v>58</v>
      </c>
      <c r="B63" s="47" t="str">
        <f>IF('S. Listesi'!C61=0," ",'S. Listesi'!C61)</f>
        <v xml:space="preserve"> </v>
      </c>
      <c r="C63" s="259" t="str">
        <f>IF('S. Listesi'!D61=0," ",'S. Listesi'!D61)</f>
        <v xml:space="preserve"> </v>
      </c>
      <c r="D63" s="259"/>
      <c r="E63" s="259"/>
      <c r="F63" s="48"/>
      <c r="G63" s="48"/>
      <c r="H63" s="48"/>
      <c r="I63" s="48"/>
      <c r="J63" s="48"/>
      <c r="K63" s="48"/>
      <c r="L63" s="48"/>
      <c r="M63" s="48"/>
      <c r="N63" s="48"/>
      <c r="O63" s="48"/>
      <c r="P63" s="48"/>
      <c r="Q63" s="48"/>
      <c r="R63" s="48"/>
      <c r="S63" s="48"/>
      <c r="T63" s="48"/>
      <c r="U63" s="48"/>
      <c r="V63" s="48"/>
      <c r="W63" s="48"/>
      <c r="X63" s="48"/>
      <c r="Y63" s="48"/>
      <c r="Z63" s="49"/>
      <c r="AA63" s="49"/>
      <c r="AB63" s="49"/>
      <c r="AC63" s="49"/>
      <c r="AD63" s="49"/>
      <c r="AE63" s="49"/>
      <c r="AF63" s="49"/>
      <c r="AG63" s="49"/>
      <c r="AH63" s="49"/>
      <c r="AI63" s="49"/>
      <c r="AJ63" s="49"/>
      <c r="AK63" s="49"/>
      <c r="AL63" s="49"/>
      <c r="AM63" s="49"/>
      <c r="AN63" s="49"/>
      <c r="AO63" s="49"/>
      <c r="AP63" s="49"/>
      <c r="AQ63" s="49"/>
      <c r="AR63" s="49"/>
      <c r="AS63" s="49"/>
      <c r="AT63" s="50" t="str">
        <f t="shared" si="1"/>
        <v xml:space="preserve"> </v>
      </c>
      <c r="AU63" s="50" t="str">
        <f t="shared" si="0"/>
        <v xml:space="preserve"> </v>
      </c>
    </row>
    <row r="64" spans="1:47" ht="12" customHeight="1" x14ac:dyDescent="0.2">
      <c r="A64" s="148">
        <f>'S. Listesi'!B62</f>
        <v>59</v>
      </c>
      <c r="B64" s="47" t="str">
        <f>IF('S. Listesi'!C62=0," ",'S. Listesi'!C62)</f>
        <v xml:space="preserve"> </v>
      </c>
      <c r="C64" s="259" t="str">
        <f>IF('S. Listesi'!D62=0," ",'S. Listesi'!D62)</f>
        <v xml:space="preserve"> </v>
      </c>
      <c r="D64" s="259"/>
      <c r="E64" s="259"/>
      <c r="F64" s="48"/>
      <c r="G64" s="48"/>
      <c r="H64" s="48"/>
      <c r="I64" s="48"/>
      <c r="J64" s="48"/>
      <c r="K64" s="48"/>
      <c r="L64" s="48"/>
      <c r="M64" s="48"/>
      <c r="N64" s="48"/>
      <c r="O64" s="48"/>
      <c r="P64" s="48"/>
      <c r="Q64" s="48"/>
      <c r="R64" s="48"/>
      <c r="S64" s="48"/>
      <c r="T64" s="48"/>
      <c r="U64" s="48"/>
      <c r="V64" s="48"/>
      <c r="W64" s="48"/>
      <c r="X64" s="48"/>
      <c r="Y64" s="48"/>
      <c r="Z64" s="48"/>
      <c r="AA64" s="48"/>
      <c r="AB64" s="48"/>
      <c r="AC64" s="48"/>
      <c r="AD64" s="48"/>
      <c r="AE64" s="49"/>
      <c r="AF64" s="49"/>
      <c r="AG64" s="49"/>
      <c r="AH64" s="49"/>
      <c r="AI64" s="49"/>
      <c r="AJ64" s="49"/>
      <c r="AK64" s="49"/>
      <c r="AL64" s="49"/>
      <c r="AM64" s="49"/>
      <c r="AN64" s="49"/>
      <c r="AO64" s="49"/>
      <c r="AP64" s="49"/>
      <c r="AQ64" s="49"/>
      <c r="AR64" s="49"/>
      <c r="AS64" s="49"/>
      <c r="AT64" s="50" t="str">
        <f t="shared" si="1"/>
        <v xml:space="preserve"> </v>
      </c>
      <c r="AU64" s="50" t="str">
        <f t="shared" si="0"/>
        <v xml:space="preserve"> </v>
      </c>
    </row>
    <row r="65" spans="1:47" ht="12" customHeight="1" x14ac:dyDescent="0.2">
      <c r="A65" s="148">
        <f>'S. Listesi'!B63</f>
        <v>60</v>
      </c>
      <c r="B65" s="47" t="str">
        <f>IF('S. Listesi'!C63=0," ",'S. Listesi'!C63)</f>
        <v xml:space="preserve"> </v>
      </c>
      <c r="C65" s="259" t="str">
        <f>IF('S. Listesi'!D63=0," ",'S. Listesi'!D63)</f>
        <v xml:space="preserve"> </v>
      </c>
      <c r="D65" s="259"/>
      <c r="E65" s="259"/>
      <c r="F65" s="48"/>
      <c r="G65" s="48"/>
      <c r="H65" s="48"/>
      <c r="I65" s="48"/>
      <c r="J65" s="48"/>
      <c r="K65" s="48"/>
      <c r="L65" s="48"/>
      <c r="M65" s="48"/>
      <c r="N65" s="48"/>
      <c r="O65" s="48"/>
      <c r="P65" s="48"/>
      <c r="Q65" s="48"/>
      <c r="R65" s="48"/>
      <c r="S65" s="48"/>
      <c r="T65" s="48"/>
      <c r="U65" s="48"/>
      <c r="V65" s="48"/>
      <c r="W65" s="48"/>
      <c r="X65" s="48"/>
      <c r="Y65" s="48"/>
      <c r="Z65" s="49"/>
      <c r="AA65" s="49"/>
      <c r="AB65" s="49"/>
      <c r="AC65" s="49"/>
      <c r="AD65" s="49"/>
      <c r="AE65" s="49"/>
      <c r="AF65" s="49"/>
      <c r="AG65" s="49"/>
      <c r="AH65" s="49"/>
      <c r="AI65" s="49"/>
      <c r="AJ65" s="49"/>
      <c r="AK65" s="49"/>
      <c r="AL65" s="49"/>
      <c r="AM65" s="49"/>
      <c r="AN65" s="49"/>
      <c r="AO65" s="49"/>
      <c r="AP65" s="49"/>
      <c r="AQ65" s="49"/>
      <c r="AR65" s="49"/>
      <c r="AS65" s="49"/>
      <c r="AT65" s="50" t="str">
        <f t="shared" si="1"/>
        <v xml:space="preserve"> </v>
      </c>
      <c r="AU65" s="50" t="str">
        <f t="shared" si="0"/>
        <v xml:space="preserve"> </v>
      </c>
    </row>
    <row r="66" spans="1:47" ht="12" customHeight="1" x14ac:dyDescent="0.2">
      <c r="A66" s="148">
        <f>'S. Listesi'!B64</f>
        <v>61</v>
      </c>
      <c r="B66" s="47" t="str">
        <f>IF('S. Listesi'!C64=0," ",'S. Listesi'!C64)</f>
        <v xml:space="preserve"> </v>
      </c>
      <c r="C66" s="259" t="str">
        <f>IF('S. Listesi'!D64=0," ",'S. Listesi'!D64)</f>
        <v xml:space="preserve"> </v>
      </c>
      <c r="D66" s="259"/>
      <c r="E66" s="259"/>
      <c r="F66" s="48"/>
      <c r="G66" s="48"/>
      <c r="H66" s="48"/>
      <c r="I66" s="48"/>
      <c r="J66" s="48"/>
      <c r="K66" s="48"/>
      <c r="L66" s="48"/>
      <c r="M66" s="48"/>
      <c r="N66" s="48"/>
      <c r="O66" s="48"/>
      <c r="P66" s="48"/>
      <c r="Q66" s="48"/>
      <c r="R66" s="48"/>
      <c r="S66" s="48"/>
      <c r="T66" s="48"/>
      <c r="U66" s="48"/>
      <c r="V66" s="48"/>
      <c r="W66" s="48"/>
      <c r="X66" s="48"/>
      <c r="Y66" s="48"/>
      <c r="Z66" s="48"/>
      <c r="AA66" s="48"/>
      <c r="AB66" s="48"/>
      <c r="AC66" s="48"/>
      <c r="AD66" s="48"/>
      <c r="AE66" s="49"/>
      <c r="AF66" s="49"/>
      <c r="AG66" s="49"/>
      <c r="AH66" s="49"/>
      <c r="AI66" s="49"/>
      <c r="AJ66" s="49"/>
      <c r="AK66" s="49"/>
      <c r="AL66" s="49"/>
      <c r="AM66" s="49"/>
      <c r="AN66" s="49"/>
      <c r="AO66" s="49"/>
      <c r="AP66" s="49"/>
      <c r="AQ66" s="49"/>
      <c r="AR66" s="49"/>
      <c r="AS66" s="49"/>
      <c r="AT66" s="50" t="str">
        <f t="shared" si="1"/>
        <v xml:space="preserve"> </v>
      </c>
      <c r="AU66" s="50" t="str">
        <f t="shared" si="0"/>
        <v xml:space="preserve"> </v>
      </c>
    </row>
    <row r="67" spans="1:47" ht="12" customHeight="1" x14ac:dyDescent="0.2">
      <c r="A67" s="148">
        <f>'S. Listesi'!B65</f>
        <v>62</v>
      </c>
      <c r="B67" s="47" t="str">
        <f>IF('S. Listesi'!C65=0," ",'S. Listesi'!C65)</f>
        <v xml:space="preserve"> </v>
      </c>
      <c r="C67" s="259" t="str">
        <f>IF('S. Listesi'!D65=0," ",'S. Listesi'!D65)</f>
        <v xml:space="preserve"> </v>
      </c>
      <c r="D67" s="259"/>
      <c r="E67" s="259"/>
      <c r="F67" s="48"/>
      <c r="G67" s="48"/>
      <c r="H67" s="48"/>
      <c r="I67" s="48"/>
      <c r="J67" s="48"/>
      <c r="K67" s="48"/>
      <c r="L67" s="48"/>
      <c r="M67" s="48"/>
      <c r="N67" s="48"/>
      <c r="O67" s="48"/>
      <c r="P67" s="48"/>
      <c r="Q67" s="48"/>
      <c r="R67" s="48"/>
      <c r="S67" s="48"/>
      <c r="T67" s="48"/>
      <c r="U67" s="48"/>
      <c r="V67" s="48"/>
      <c r="W67" s="48"/>
      <c r="X67" s="48"/>
      <c r="Y67" s="48"/>
      <c r="Z67" s="49"/>
      <c r="AA67" s="49"/>
      <c r="AB67" s="49"/>
      <c r="AC67" s="49"/>
      <c r="AD67" s="49"/>
      <c r="AE67" s="49"/>
      <c r="AF67" s="49"/>
      <c r="AG67" s="49"/>
      <c r="AH67" s="49"/>
      <c r="AI67" s="49"/>
      <c r="AJ67" s="49"/>
      <c r="AK67" s="49"/>
      <c r="AL67" s="49"/>
      <c r="AM67" s="49"/>
      <c r="AN67" s="49"/>
      <c r="AO67" s="49"/>
      <c r="AP67" s="49"/>
      <c r="AQ67" s="49"/>
      <c r="AR67" s="49"/>
      <c r="AS67" s="49"/>
      <c r="AT67" s="50" t="str">
        <f t="shared" si="1"/>
        <v xml:space="preserve"> </v>
      </c>
      <c r="AU67" s="50" t="str">
        <f t="shared" si="0"/>
        <v xml:space="preserve"> </v>
      </c>
    </row>
    <row r="68" spans="1:47" ht="12" customHeight="1" x14ac:dyDescent="0.2">
      <c r="A68" s="148">
        <f>'S. Listesi'!B66</f>
        <v>63</v>
      </c>
      <c r="B68" s="47" t="str">
        <f>IF('S. Listesi'!C66=0," ",'S. Listesi'!C66)</f>
        <v xml:space="preserve"> </v>
      </c>
      <c r="C68" s="259" t="str">
        <f>IF('S. Listesi'!D66=0," ",'S. Listesi'!D66)</f>
        <v xml:space="preserve"> </v>
      </c>
      <c r="D68" s="259"/>
      <c r="E68" s="259"/>
      <c r="F68" s="48"/>
      <c r="G68" s="48"/>
      <c r="H68" s="48"/>
      <c r="I68" s="48"/>
      <c r="J68" s="48"/>
      <c r="K68" s="48"/>
      <c r="L68" s="48"/>
      <c r="M68" s="48"/>
      <c r="N68" s="48"/>
      <c r="O68" s="48"/>
      <c r="P68" s="48"/>
      <c r="Q68" s="48"/>
      <c r="R68" s="48"/>
      <c r="S68" s="48"/>
      <c r="T68" s="48"/>
      <c r="U68" s="48"/>
      <c r="V68" s="48"/>
      <c r="W68" s="48"/>
      <c r="X68" s="48"/>
      <c r="Y68" s="48"/>
      <c r="Z68" s="49"/>
      <c r="AA68" s="49"/>
      <c r="AB68" s="49"/>
      <c r="AC68" s="49"/>
      <c r="AD68" s="49"/>
      <c r="AE68" s="49"/>
      <c r="AF68" s="49"/>
      <c r="AG68" s="49"/>
      <c r="AH68" s="49"/>
      <c r="AI68" s="49"/>
      <c r="AJ68" s="49"/>
      <c r="AK68" s="49"/>
      <c r="AL68" s="49"/>
      <c r="AM68" s="49"/>
      <c r="AN68" s="49"/>
      <c r="AO68" s="49"/>
      <c r="AP68" s="49"/>
      <c r="AQ68" s="49"/>
      <c r="AR68" s="49"/>
      <c r="AS68" s="49"/>
      <c r="AT68" s="50" t="str">
        <f t="shared" si="1"/>
        <v xml:space="preserve"> </v>
      </c>
      <c r="AU68" s="50" t="str">
        <f t="shared" si="0"/>
        <v xml:space="preserve"> </v>
      </c>
    </row>
    <row r="69" spans="1:47" ht="12" customHeight="1" x14ac:dyDescent="0.2">
      <c r="A69" s="148">
        <f>'S. Listesi'!B67</f>
        <v>64</v>
      </c>
      <c r="B69" s="47" t="str">
        <f>IF('S. Listesi'!C67=0," ",'S. Listesi'!C67)</f>
        <v xml:space="preserve"> </v>
      </c>
      <c r="C69" s="259" t="str">
        <f>IF('S. Listesi'!D67=0," ",'S. Listesi'!D67)</f>
        <v xml:space="preserve"> </v>
      </c>
      <c r="D69" s="259"/>
      <c r="E69" s="259"/>
      <c r="F69" s="48"/>
      <c r="G69" s="48"/>
      <c r="H69" s="48"/>
      <c r="I69" s="48"/>
      <c r="J69" s="48"/>
      <c r="K69" s="48"/>
      <c r="L69" s="48"/>
      <c r="M69" s="48"/>
      <c r="N69" s="48"/>
      <c r="O69" s="48"/>
      <c r="P69" s="48"/>
      <c r="Q69" s="48"/>
      <c r="R69" s="48"/>
      <c r="S69" s="48"/>
      <c r="T69" s="48"/>
      <c r="U69" s="48"/>
      <c r="V69" s="48"/>
      <c r="W69" s="48"/>
      <c r="X69" s="48"/>
      <c r="Y69" s="48"/>
      <c r="Z69" s="49"/>
      <c r="AA69" s="49"/>
      <c r="AB69" s="49"/>
      <c r="AC69" s="49"/>
      <c r="AD69" s="49"/>
      <c r="AE69" s="49"/>
      <c r="AF69" s="49"/>
      <c r="AG69" s="49"/>
      <c r="AH69" s="49"/>
      <c r="AI69" s="49"/>
      <c r="AJ69" s="49"/>
      <c r="AK69" s="49"/>
      <c r="AL69" s="49"/>
      <c r="AM69" s="49"/>
      <c r="AN69" s="49"/>
      <c r="AO69" s="49"/>
      <c r="AP69" s="49"/>
      <c r="AQ69" s="49"/>
      <c r="AR69" s="49"/>
      <c r="AS69" s="49"/>
      <c r="AT69" s="50" t="str">
        <f t="shared" si="1"/>
        <v xml:space="preserve"> </v>
      </c>
      <c r="AU69" s="50" t="str">
        <f t="shared" si="0"/>
        <v xml:space="preserve"> </v>
      </c>
    </row>
    <row r="70" spans="1:47" ht="12" customHeight="1" x14ac:dyDescent="0.2">
      <c r="A70" s="148">
        <f>'S. Listesi'!B68</f>
        <v>65</v>
      </c>
      <c r="B70" s="47" t="str">
        <f>IF('S. Listesi'!C68=0," ",'S. Listesi'!C68)</f>
        <v xml:space="preserve"> </v>
      </c>
      <c r="C70" s="259" t="str">
        <f>IF('S. Listesi'!D68=0," ",'S. Listesi'!D68)</f>
        <v xml:space="preserve"> </v>
      </c>
      <c r="D70" s="259"/>
      <c r="E70" s="259"/>
      <c r="F70" s="48"/>
      <c r="G70" s="48"/>
      <c r="H70" s="48"/>
      <c r="I70" s="48"/>
      <c r="J70" s="48"/>
      <c r="K70" s="48"/>
      <c r="L70" s="48"/>
      <c r="M70" s="48"/>
      <c r="N70" s="48"/>
      <c r="O70" s="48"/>
      <c r="P70" s="48"/>
      <c r="Q70" s="48"/>
      <c r="R70" s="48"/>
      <c r="S70" s="48"/>
      <c r="T70" s="48"/>
      <c r="U70" s="48"/>
      <c r="V70" s="48"/>
      <c r="W70" s="48"/>
      <c r="X70" s="48"/>
      <c r="Y70" s="48"/>
      <c r="Z70" s="49"/>
      <c r="AA70" s="49"/>
      <c r="AB70" s="49"/>
      <c r="AC70" s="49"/>
      <c r="AD70" s="49"/>
      <c r="AE70" s="49"/>
      <c r="AF70" s="49"/>
      <c r="AG70" s="49"/>
      <c r="AH70" s="49"/>
      <c r="AI70" s="49"/>
      <c r="AJ70" s="49"/>
      <c r="AK70" s="49"/>
      <c r="AL70" s="49"/>
      <c r="AM70" s="49"/>
      <c r="AN70" s="49"/>
      <c r="AO70" s="49"/>
      <c r="AP70" s="49"/>
      <c r="AQ70" s="49"/>
      <c r="AR70" s="49"/>
      <c r="AS70" s="49"/>
      <c r="AT70" s="50" t="str">
        <f t="shared" si="1"/>
        <v xml:space="preserve"> </v>
      </c>
      <c r="AU70" s="50" t="str">
        <f t="shared" si="0"/>
        <v xml:space="preserve"> </v>
      </c>
    </row>
    <row r="71" spans="1:47" ht="12" customHeight="1" x14ac:dyDescent="0.2">
      <c r="A71" s="148">
        <f>'S. Listesi'!B69</f>
        <v>66</v>
      </c>
      <c r="B71" s="47" t="str">
        <f>IF('S. Listesi'!C69=0," ",'S. Listesi'!C69)</f>
        <v xml:space="preserve"> </v>
      </c>
      <c r="C71" s="259" t="str">
        <f>IF('S. Listesi'!D69=0," ",'S. Listesi'!D69)</f>
        <v xml:space="preserve"> </v>
      </c>
      <c r="D71" s="259"/>
      <c r="E71" s="259"/>
      <c r="F71" s="48"/>
      <c r="G71" s="48"/>
      <c r="H71" s="48"/>
      <c r="I71" s="48"/>
      <c r="J71" s="48"/>
      <c r="K71" s="48"/>
      <c r="L71" s="48"/>
      <c r="M71" s="48"/>
      <c r="N71" s="48"/>
      <c r="O71" s="48"/>
      <c r="P71" s="48"/>
      <c r="Q71" s="48"/>
      <c r="R71" s="48"/>
      <c r="S71" s="48"/>
      <c r="T71" s="48"/>
      <c r="U71" s="48"/>
      <c r="V71" s="48"/>
      <c r="W71" s="48"/>
      <c r="X71" s="48"/>
      <c r="Y71" s="48"/>
      <c r="Z71" s="49"/>
      <c r="AA71" s="49"/>
      <c r="AB71" s="49"/>
      <c r="AC71" s="49"/>
      <c r="AD71" s="49"/>
      <c r="AE71" s="49"/>
      <c r="AF71" s="49"/>
      <c r="AG71" s="49"/>
      <c r="AH71" s="49"/>
      <c r="AI71" s="49"/>
      <c r="AJ71" s="49"/>
      <c r="AK71" s="49"/>
      <c r="AL71" s="49"/>
      <c r="AM71" s="49"/>
      <c r="AN71" s="49"/>
      <c r="AO71" s="49"/>
      <c r="AP71" s="49"/>
      <c r="AQ71" s="49"/>
      <c r="AR71" s="49"/>
      <c r="AS71" s="49"/>
      <c r="AT71" s="50" t="str">
        <f t="shared" ref="AT71:AT85" si="2">IF(COUNTBLANK(F71:AS71)=COLUMNS(F71:AS71)," ",IF(SUM(F71:AS71)=0,0,SUM(F71:AS71)))</f>
        <v xml:space="preserve"> </v>
      </c>
      <c r="AU71" s="50" t="str">
        <f t="shared" si="0"/>
        <v xml:space="preserve"> </v>
      </c>
    </row>
    <row r="72" spans="1:47" ht="12" customHeight="1" x14ac:dyDescent="0.2">
      <c r="A72" s="148">
        <f>'S. Listesi'!B70</f>
        <v>67</v>
      </c>
      <c r="B72" s="47" t="str">
        <f>IF('S. Listesi'!C70=0," ",'S. Listesi'!C70)</f>
        <v xml:space="preserve"> </v>
      </c>
      <c r="C72" s="259" t="str">
        <f>IF('S. Listesi'!D70=0," ",'S. Listesi'!D70)</f>
        <v xml:space="preserve"> </v>
      </c>
      <c r="D72" s="259"/>
      <c r="E72" s="259"/>
      <c r="F72" s="48"/>
      <c r="G72" s="48"/>
      <c r="H72" s="48"/>
      <c r="I72" s="48"/>
      <c r="J72" s="48"/>
      <c r="K72" s="48"/>
      <c r="L72" s="48"/>
      <c r="M72" s="48"/>
      <c r="N72" s="48"/>
      <c r="O72" s="48"/>
      <c r="P72" s="48"/>
      <c r="Q72" s="48"/>
      <c r="R72" s="48"/>
      <c r="S72" s="48"/>
      <c r="T72" s="48"/>
      <c r="U72" s="48"/>
      <c r="V72" s="48"/>
      <c r="W72" s="48"/>
      <c r="X72" s="48"/>
      <c r="Y72" s="48"/>
      <c r="Z72" s="49"/>
      <c r="AA72" s="49"/>
      <c r="AB72" s="49"/>
      <c r="AC72" s="49"/>
      <c r="AD72" s="49"/>
      <c r="AE72" s="49"/>
      <c r="AF72" s="49"/>
      <c r="AG72" s="49"/>
      <c r="AH72" s="49"/>
      <c r="AI72" s="49"/>
      <c r="AJ72" s="49"/>
      <c r="AK72" s="49"/>
      <c r="AL72" s="49"/>
      <c r="AM72" s="49"/>
      <c r="AN72" s="49"/>
      <c r="AO72" s="49"/>
      <c r="AP72" s="49"/>
      <c r="AQ72" s="49"/>
      <c r="AR72" s="49"/>
      <c r="AS72" s="49"/>
      <c r="AT72" s="50" t="str">
        <f t="shared" si="2"/>
        <v xml:space="preserve"> </v>
      </c>
      <c r="AU72" s="50" t="str">
        <f t="shared" si="0"/>
        <v xml:space="preserve"> </v>
      </c>
    </row>
    <row r="73" spans="1:47" ht="12" customHeight="1" x14ac:dyDescent="0.2">
      <c r="A73" s="148">
        <f>'S. Listesi'!B71</f>
        <v>68</v>
      </c>
      <c r="B73" s="47" t="str">
        <f>IF('S. Listesi'!C71=0," ",'S. Listesi'!C71)</f>
        <v xml:space="preserve"> </v>
      </c>
      <c r="C73" s="259" t="str">
        <f>IF('S. Listesi'!D71=0," ",'S. Listesi'!D71)</f>
        <v xml:space="preserve"> </v>
      </c>
      <c r="D73" s="259"/>
      <c r="E73" s="259"/>
      <c r="F73" s="48"/>
      <c r="G73" s="48"/>
      <c r="H73" s="48"/>
      <c r="I73" s="48"/>
      <c r="J73" s="48"/>
      <c r="K73" s="48"/>
      <c r="L73" s="48"/>
      <c r="M73" s="48"/>
      <c r="N73" s="48"/>
      <c r="O73" s="48"/>
      <c r="P73" s="48"/>
      <c r="Q73" s="48"/>
      <c r="R73" s="48"/>
      <c r="S73" s="48"/>
      <c r="T73" s="48"/>
      <c r="U73" s="48"/>
      <c r="V73" s="48"/>
      <c r="W73" s="48"/>
      <c r="X73" s="48"/>
      <c r="Y73" s="48"/>
      <c r="Z73" s="49"/>
      <c r="AA73" s="49"/>
      <c r="AB73" s="49"/>
      <c r="AC73" s="49"/>
      <c r="AD73" s="49"/>
      <c r="AE73" s="49"/>
      <c r="AF73" s="49"/>
      <c r="AG73" s="49"/>
      <c r="AH73" s="49"/>
      <c r="AI73" s="49"/>
      <c r="AJ73" s="49"/>
      <c r="AK73" s="49"/>
      <c r="AL73" s="49"/>
      <c r="AM73" s="49"/>
      <c r="AN73" s="49"/>
      <c r="AO73" s="49"/>
      <c r="AP73" s="49"/>
      <c r="AQ73" s="49"/>
      <c r="AR73" s="49"/>
      <c r="AS73" s="49"/>
      <c r="AT73" s="50" t="str">
        <f t="shared" si="2"/>
        <v xml:space="preserve"> </v>
      </c>
      <c r="AU73" s="50" t="str">
        <f t="shared" si="0"/>
        <v xml:space="preserve"> </v>
      </c>
    </row>
    <row r="74" spans="1:47" ht="12" customHeight="1" x14ac:dyDescent="0.2">
      <c r="A74" s="148">
        <f>'S. Listesi'!B72</f>
        <v>69</v>
      </c>
      <c r="B74" s="47" t="str">
        <f>IF('S. Listesi'!C72=0," ",'S. Listesi'!C72)</f>
        <v xml:space="preserve"> </v>
      </c>
      <c r="C74" s="259" t="str">
        <f>IF('S. Listesi'!D72=0," ",'S. Listesi'!D72)</f>
        <v xml:space="preserve"> </v>
      </c>
      <c r="D74" s="259"/>
      <c r="E74" s="259"/>
      <c r="F74" s="48"/>
      <c r="G74" s="48"/>
      <c r="H74" s="48"/>
      <c r="I74" s="48"/>
      <c r="J74" s="48"/>
      <c r="K74" s="48"/>
      <c r="L74" s="48"/>
      <c r="M74" s="48"/>
      <c r="N74" s="48"/>
      <c r="O74" s="48"/>
      <c r="P74" s="48"/>
      <c r="Q74" s="48"/>
      <c r="R74" s="48"/>
      <c r="S74" s="48"/>
      <c r="T74" s="48"/>
      <c r="U74" s="48"/>
      <c r="V74" s="48"/>
      <c r="W74" s="48"/>
      <c r="X74" s="48"/>
      <c r="Y74" s="48"/>
      <c r="Z74" s="49"/>
      <c r="AA74" s="49"/>
      <c r="AB74" s="49"/>
      <c r="AC74" s="49"/>
      <c r="AD74" s="49"/>
      <c r="AE74" s="49"/>
      <c r="AF74" s="49"/>
      <c r="AG74" s="49"/>
      <c r="AH74" s="49"/>
      <c r="AI74" s="49"/>
      <c r="AJ74" s="49"/>
      <c r="AK74" s="49"/>
      <c r="AL74" s="49"/>
      <c r="AM74" s="49"/>
      <c r="AN74" s="49"/>
      <c r="AO74" s="49"/>
      <c r="AP74" s="49"/>
      <c r="AQ74" s="49"/>
      <c r="AR74" s="49"/>
      <c r="AS74" s="49"/>
      <c r="AT74" s="50" t="str">
        <f t="shared" si="2"/>
        <v xml:space="preserve"> </v>
      </c>
      <c r="AU74" s="50" t="str">
        <f t="shared" si="0"/>
        <v xml:space="preserve"> </v>
      </c>
    </row>
    <row r="75" spans="1:47" ht="12" customHeight="1" x14ac:dyDescent="0.2">
      <c r="A75" s="148">
        <f>'S. Listesi'!B73</f>
        <v>70</v>
      </c>
      <c r="B75" s="47" t="str">
        <f>IF('S. Listesi'!C73=0," ",'S. Listesi'!C73)</f>
        <v xml:space="preserve"> </v>
      </c>
      <c r="C75" s="259" t="str">
        <f>IF('S. Listesi'!D73=0," ",'S. Listesi'!D73)</f>
        <v xml:space="preserve"> </v>
      </c>
      <c r="D75" s="259"/>
      <c r="E75" s="259"/>
      <c r="F75" s="48"/>
      <c r="G75" s="48"/>
      <c r="H75" s="48"/>
      <c r="I75" s="48"/>
      <c r="J75" s="48"/>
      <c r="K75" s="48"/>
      <c r="L75" s="48"/>
      <c r="M75" s="48"/>
      <c r="N75" s="48"/>
      <c r="O75" s="48"/>
      <c r="P75" s="48"/>
      <c r="Q75" s="48"/>
      <c r="R75" s="48"/>
      <c r="S75" s="48"/>
      <c r="T75" s="48"/>
      <c r="U75" s="48"/>
      <c r="V75" s="48"/>
      <c r="W75" s="48"/>
      <c r="X75" s="48"/>
      <c r="Y75" s="48"/>
      <c r="Z75" s="49"/>
      <c r="AA75" s="49"/>
      <c r="AB75" s="49"/>
      <c r="AC75" s="49"/>
      <c r="AD75" s="49"/>
      <c r="AE75" s="49"/>
      <c r="AF75" s="49"/>
      <c r="AG75" s="49"/>
      <c r="AH75" s="49"/>
      <c r="AI75" s="49"/>
      <c r="AJ75" s="49"/>
      <c r="AK75" s="49"/>
      <c r="AL75" s="49"/>
      <c r="AM75" s="49"/>
      <c r="AN75" s="49"/>
      <c r="AO75" s="49"/>
      <c r="AP75" s="49"/>
      <c r="AQ75" s="49"/>
      <c r="AR75" s="49"/>
      <c r="AS75" s="49"/>
      <c r="AT75" s="50" t="str">
        <f t="shared" si="2"/>
        <v xml:space="preserve"> </v>
      </c>
      <c r="AU75" s="50" t="str">
        <f t="shared" si="0"/>
        <v xml:space="preserve"> </v>
      </c>
    </row>
    <row r="76" spans="1:47" ht="12" customHeight="1" x14ac:dyDescent="0.2">
      <c r="A76" s="148">
        <f>'S. Listesi'!B74</f>
        <v>71</v>
      </c>
      <c r="B76" s="47" t="str">
        <f>IF('S. Listesi'!C74=0," ",'S. Listesi'!C74)</f>
        <v xml:space="preserve"> </v>
      </c>
      <c r="C76" s="259" t="str">
        <f>IF('S. Listesi'!D74=0," ",'S. Listesi'!D74)</f>
        <v xml:space="preserve"> </v>
      </c>
      <c r="D76" s="259"/>
      <c r="E76" s="259"/>
      <c r="F76" s="48"/>
      <c r="G76" s="48"/>
      <c r="H76" s="48"/>
      <c r="I76" s="48"/>
      <c r="J76" s="48"/>
      <c r="K76" s="48"/>
      <c r="L76" s="48"/>
      <c r="M76" s="48"/>
      <c r="N76" s="48"/>
      <c r="O76" s="48"/>
      <c r="P76" s="48"/>
      <c r="Q76" s="48"/>
      <c r="R76" s="48"/>
      <c r="S76" s="48"/>
      <c r="T76" s="48"/>
      <c r="U76" s="48"/>
      <c r="V76" s="48"/>
      <c r="W76" s="48"/>
      <c r="X76" s="48"/>
      <c r="Y76" s="48"/>
      <c r="Z76" s="49"/>
      <c r="AA76" s="49"/>
      <c r="AB76" s="49"/>
      <c r="AC76" s="49"/>
      <c r="AD76" s="49"/>
      <c r="AE76" s="49"/>
      <c r="AF76" s="49"/>
      <c r="AG76" s="49"/>
      <c r="AH76" s="49"/>
      <c r="AI76" s="49"/>
      <c r="AJ76" s="49"/>
      <c r="AK76" s="49"/>
      <c r="AL76" s="49"/>
      <c r="AM76" s="49"/>
      <c r="AN76" s="49"/>
      <c r="AO76" s="49"/>
      <c r="AP76" s="49"/>
      <c r="AQ76" s="49"/>
      <c r="AR76" s="49"/>
      <c r="AS76" s="49"/>
      <c r="AT76" s="50" t="str">
        <f t="shared" si="2"/>
        <v xml:space="preserve"> </v>
      </c>
      <c r="AU76" s="50" t="str">
        <f t="shared" si="0"/>
        <v xml:space="preserve"> </v>
      </c>
    </row>
    <row r="77" spans="1:47" ht="12" customHeight="1" x14ac:dyDescent="0.2">
      <c r="A77" s="148">
        <f>'S. Listesi'!B75</f>
        <v>72</v>
      </c>
      <c r="B77" s="47" t="str">
        <f>IF('S. Listesi'!C75=0," ",'S. Listesi'!C75)</f>
        <v xml:space="preserve"> </v>
      </c>
      <c r="C77" s="259" t="str">
        <f>IF('S. Listesi'!D75=0," ",'S. Listesi'!D75)</f>
        <v xml:space="preserve"> </v>
      </c>
      <c r="D77" s="259"/>
      <c r="E77" s="259"/>
      <c r="F77" s="48"/>
      <c r="G77" s="48"/>
      <c r="H77" s="48"/>
      <c r="I77" s="48"/>
      <c r="J77" s="48"/>
      <c r="K77" s="48"/>
      <c r="L77" s="48"/>
      <c r="M77" s="48"/>
      <c r="N77" s="48"/>
      <c r="O77" s="48"/>
      <c r="P77" s="48"/>
      <c r="Q77" s="48"/>
      <c r="R77" s="48"/>
      <c r="S77" s="48"/>
      <c r="T77" s="48"/>
      <c r="U77" s="48"/>
      <c r="V77" s="48"/>
      <c r="W77" s="48"/>
      <c r="X77" s="48"/>
      <c r="Y77" s="48"/>
      <c r="Z77" s="49"/>
      <c r="AA77" s="49"/>
      <c r="AB77" s="49"/>
      <c r="AC77" s="49"/>
      <c r="AD77" s="49"/>
      <c r="AE77" s="49"/>
      <c r="AF77" s="49"/>
      <c r="AG77" s="49"/>
      <c r="AH77" s="49"/>
      <c r="AI77" s="49"/>
      <c r="AJ77" s="49"/>
      <c r="AK77" s="49"/>
      <c r="AL77" s="49"/>
      <c r="AM77" s="49"/>
      <c r="AN77" s="49"/>
      <c r="AO77" s="49"/>
      <c r="AP77" s="49"/>
      <c r="AQ77" s="49"/>
      <c r="AR77" s="49"/>
      <c r="AS77" s="49"/>
      <c r="AT77" s="50" t="str">
        <f t="shared" si="2"/>
        <v xml:space="preserve"> </v>
      </c>
      <c r="AU77" s="50" t="str">
        <f t="shared" si="0"/>
        <v xml:space="preserve"> </v>
      </c>
    </row>
    <row r="78" spans="1:47" ht="12" customHeight="1" x14ac:dyDescent="0.2">
      <c r="A78" s="148">
        <f>'S. Listesi'!B76</f>
        <v>73</v>
      </c>
      <c r="B78" s="47" t="str">
        <f>IF('S. Listesi'!C76=0," ",'S. Listesi'!C76)</f>
        <v xml:space="preserve"> </v>
      </c>
      <c r="C78" s="259" t="str">
        <f>IF('S. Listesi'!D76=0," ",'S. Listesi'!D76)</f>
        <v xml:space="preserve"> </v>
      </c>
      <c r="D78" s="259"/>
      <c r="E78" s="259"/>
      <c r="F78" s="48"/>
      <c r="G78" s="48"/>
      <c r="H78" s="48"/>
      <c r="I78" s="48"/>
      <c r="J78" s="48"/>
      <c r="K78" s="48"/>
      <c r="L78" s="48"/>
      <c r="M78" s="48"/>
      <c r="N78" s="48"/>
      <c r="O78" s="48"/>
      <c r="P78" s="48"/>
      <c r="Q78" s="48"/>
      <c r="R78" s="48"/>
      <c r="S78" s="48"/>
      <c r="T78" s="48"/>
      <c r="U78" s="48"/>
      <c r="V78" s="48"/>
      <c r="W78" s="48"/>
      <c r="X78" s="48"/>
      <c r="Y78" s="48"/>
      <c r="Z78" s="49"/>
      <c r="AA78" s="49"/>
      <c r="AB78" s="49"/>
      <c r="AC78" s="49"/>
      <c r="AD78" s="49"/>
      <c r="AE78" s="49"/>
      <c r="AF78" s="49"/>
      <c r="AG78" s="49"/>
      <c r="AH78" s="49"/>
      <c r="AI78" s="49"/>
      <c r="AJ78" s="49"/>
      <c r="AK78" s="49"/>
      <c r="AL78" s="49"/>
      <c r="AM78" s="49"/>
      <c r="AN78" s="49"/>
      <c r="AO78" s="49"/>
      <c r="AP78" s="49"/>
      <c r="AQ78" s="49"/>
      <c r="AR78" s="49"/>
      <c r="AS78" s="49"/>
      <c r="AT78" s="50" t="str">
        <f t="shared" si="2"/>
        <v xml:space="preserve"> </v>
      </c>
      <c r="AU78" s="50" t="str">
        <f t="shared" si="0"/>
        <v xml:space="preserve"> </v>
      </c>
    </row>
    <row r="79" spans="1:47" ht="12" customHeight="1" x14ac:dyDescent="0.2">
      <c r="A79" s="148">
        <f>'S. Listesi'!B77</f>
        <v>74</v>
      </c>
      <c r="B79" s="47" t="str">
        <f>IF('S. Listesi'!C77=0," ",'S. Listesi'!C77)</f>
        <v xml:space="preserve"> </v>
      </c>
      <c r="C79" s="259" t="str">
        <f>IF('S. Listesi'!D77=0," ",'S. Listesi'!D77)</f>
        <v xml:space="preserve"> </v>
      </c>
      <c r="D79" s="259"/>
      <c r="E79" s="259"/>
      <c r="F79" s="48"/>
      <c r="G79" s="48"/>
      <c r="H79" s="48"/>
      <c r="I79" s="48"/>
      <c r="J79" s="48"/>
      <c r="K79" s="48"/>
      <c r="L79" s="48"/>
      <c r="M79" s="48"/>
      <c r="N79" s="48"/>
      <c r="O79" s="48"/>
      <c r="P79" s="48"/>
      <c r="Q79" s="48"/>
      <c r="R79" s="48"/>
      <c r="S79" s="48"/>
      <c r="T79" s="48"/>
      <c r="U79" s="48"/>
      <c r="V79" s="48"/>
      <c r="W79" s="48"/>
      <c r="X79" s="48"/>
      <c r="Y79" s="48"/>
      <c r="Z79" s="49"/>
      <c r="AA79" s="49"/>
      <c r="AB79" s="49"/>
      <c r="AC79" s="49"/>
      <c r="AD79" s="49"/>
      <c r="AE79" s="49"/>
      <c r="AF79" s="49"/>
      <c r="AG79" s="49"/>
      <c r="AH79" s="49"/>
      <c r="AI79" s="49"/>
      <c r="AJ79" s="49"/>
      <c r="AK79" s="49"/>
      <c r="AL79" s="49"/>
      <c r="AM79" s="49"/>
      <c r="AN79" s="49"/>
      <c r="AO79" s="49"/>
      <c r="AP79" s="49"/>
      <c r="AQ79" s="49"/>
      <c r="AR79" s="49"/>
      <c r="AS79" s="49"/>
      <c r="AT79" s="50" t="str">
        <f t="shared" si="2"/>
        <v xml:space="preserve"> </v>
      </c>
      <c r="AU79" s="50" t="str">
        <f t="shared" si="0"/>
        <v xml:space="preserve"> </v>
      </c>
    </row>
    <row r="80" spans="1:47" ht="12" customHeight="1" x14ac:dyDescent="0.2">
      <c r="A80" s="148">
        <f>'S. Listesi'!B78</f>
        <v>75</v>
      </c>
      <c r="B80" s="47" t="str">
        <f>IF('S. Listesi'!C78=0," ",'S. Listesi'!C78)</f>
        <v xml:space="preserve"> </v>
      </c>
      <c r="C80" s="259" t="str">
        <f>IF('S. Listesi'!D78=0," ",'S. Listesi'!D78)</f>
        <v xml:space="preserve"> </v>
      </c>
      <c r="D80" s="259"/>
      <c r="E80" s="259"/>
      <c r="F80" s="48"/>
      <c r="G80" s="48"/>
      <c r="H80" s="48"/>
      <c r="I80" s="48"/>
      <c r="J80" s="48"/>
      <c r="K80" s="48"/>
      <c r="L80" s="48"/>
      <c r="M80" s="48"/>
      <c r="N80" s="48"/>
      <c r="O80" s="48"/>
      <c r="P80" s="48"/>
      <c r="Q80" s="48"/>
      <c r="R80" s="48"/>
      <c r="S80" s="48"/>
      <c r="T80" s="48"/>
      <c r="U80" s="48"/>
      <c r="V80" s="48"/>
      <c r="W80" s="48"/>
      <c r="X80" s="48"/>
      <c r="Y80" s="48"/>
      <c r="Z80" s="49"/>
      <c r="AA80" s="49"/>
      <c r="AB80" s="49"/>
      <c r="AC80" s="49"/>
      <c r="AD80" s="49"/>
      <c r="AE80" s="49"/>
      <c r="AF80" s="49"/>
      <c r="AG80" s="49"/>
      <c r="AH80" s="49"/>
      <c r="AI80" s="49"/>
      <c r="AJ80" s="49"/>
      <c r="AK80" s="49"/>
      <c r="AL80" s="49"/>
      <c r="AM80" s="49"/>
      <c r="AN80" s="49"/>
      <c r="AO80" s="49"/>
      <c r="AP80" s="49"/>
      <c r="AQ80" s="49"/>
      <c r="AR80" s="49"/>
      <c r="AS80" s="49"/>
      <c r="AT80" s="50" t="str">
        <f t="shared" si="2"/>
        <v xml:space="preserve"> </v>
      </c>
      <c r="AU80" s="50" t="str">
        <f t="shared" si="0"/>
        <v xml:space="preserve"> </v>
      </c>
    </row>
    <row r="81" spans="1:47" ht="12" customHeight="1" x14ac:dyDescent="0.2">
      <c r="A81" s="148">
        <f>'S. Listesi'!B79</f>
        <v>76</v>
      </c>
      <c r="B81" s="47" t="str">
        <f>IF('S. Listesi'!C79=0," ",'S. Listesi'!C79)</f>
        <v xml:space="preserve"> </v>
      </c>
      <c r="C81" s="259" t="str">
        <f>IF('S. Listesi'!D79=0," ",'S. Listesi'!D79)</f>
        <v xml:space="preserve"> </v>
      </c>
      <c r="D81" s="259"/>
      <c r="E81" s="259"/>
      <c r="F81" s="48"/>
      <c r="G81" s="48"/>
      <c r="H81" s="48"/>
      <c r="I81" s="48"/>
      <c r="J81" s="48"/>
      <c r="K81" s="48"/>
      <c r="L81" s="48"/>
      <c r="M81" s="48"/>
      <c r="N81" s="48"/>
      <c r="O81" s="48"/>
      <c r="P81" s="48"/>
      <c r="Q81" s="48"/>
      <c r="R81" s="48"/>
      <c r="S81" s="48"/>
      <c r="T81" s="48"/>
      <c r="U81" s="48"/>
      <c r="V81" s="48"/>
      <c r="W81" s="48"/>
      <c r="X81" s="48"/>
      <c r="Y81" s="48"/>
      <c r="Z81" s="49"/>
      <c r="AA81" s="49"/>
      <c r="AB81" s="49"/>
      <c r="AC81" s="49"/>
      <c r="AD81" s="49"/>
      <c r="AE81" s="49"/>
      <c r="AF81" s="49"/>
      <c r="AG81" s="49"/>
      <c r="AH81" s="49"/>
      <c r="AI81" s="49"/>
      <c r="AJ81" s="49"/>
      <c r="AK81" s="49"/>
      <c r="AL81" s="49"/>
      <c r="AM81" s="49"/>
      <c r="AN81" s="49"/>
      <c r="AO81" s="49"/>
      <c r="AP81" s="49"/>
      <c r="AQ81" s="49"/>
      <c r="AR81" s="49"/>
      <c r="AS81" s="49"/>
      <c r="AT81" s="50" t="str">
        <f t="shared" si="2"/>
        <v xml:space="preserve"> </v>
      </c>
      <c r="AU81" s="50" t="str">
        <f t="shared" si="0"/>
        <v xml:space="preserve"> </v>
      </c>
    </row>
    <row r="82" spans="1:47" ht="12" customHeight="1" x14ac:dyDescent="0.2">
      <c r="A82" s="148">
        <f>'S. Listesi'!B80</f>
        <v>77</v>
      </c>
      <c r="B82" s="47" t="str">
        <f>IF('S. Listesi'!C80=0," ",'S. Listesi'!C80)</f>
        <v xml:space="preserve"> </v>
      </c>
      <c r="C82" s="259" t="str">
        <f>IF('S. Listesi'!D80=0," ",'S. Listesi'!D80)</f>
        <v xml:space="preserve"> </v>
      </c>
      <c r="D82" s="259"/>
      <c r="E82" s="259"/>
      <c r="F82" s="48"/>
      <c r="G82" s="48"/>
      <c r="H82" s="48"/>
      <c r="I82" s="48"/>
      <c r="J82" s="48"/>
      <c r="K82" s="48"/>
      <c r="L82" s="48"/>
      <c r="M82" s="48"/>
      <c r="N82" s="48"/>
      <c r="O82" s="48"/>
      <c r="P82" s="48"/>
      <c r="Q82" s="48"/>
      <c r="R82" s="48"/>
      <c r="S82" s="48"/>
      <c r="T82" s="48"/>
      <c r="U82" s="48"/>
      <c r="V82" s="48"/>
      <c r="W82" s="48"/>
      <c r="X82" s="48"/>
      <c r="Y82" s="48"/>
      <c r="Z82" s="49"/>
      <c r="AA82" s="49"/>
      <c r="AB82" s="49"/>
      <c r="AC82" s="49"/>
      <c r="AD82" s="49"/>
      <c r="AE82" s="49"/>
      <c r="AF82" s="49"/>
      <c r="AG82" s="49"/>
      <c r="AH82" s="49"/>
      <c r="AI82" s="49"/>
      <c r="AJ82" s="49"/>
      <c r="AK82" s="49"/>
      <c r="AL82" s="49"/>
      <c r="AM82" s="49"/>
      <c r="AN82" s="49"/>
      <c r="AO82" s="49"/>
      <c r="AP82" s="49"/>
      <c r="AQ82" s="49"/>
      <c r="AR82" s="49"/>
      <c r="AS82" s="49"/>
      <c r="AT82" s="50" t="str">
        <f t="shared" si="2"/>
        <v xml:space="preserve"> </v>
      </c>
      <c r="AU82" s="50" t="str">
        <f t="shared" si="0"/>
        <v xml:space="preserve"> </v>
      </c>
    </row>
    <row r="83" spans="1:47" ht="12" customHeight="1" x14ac:dyDescent="0.2">
      <c r="A83" s="148">
        <f>'S. Listesi'!B81</f>
        <v>78</v>
      </c>
      <c r="B83" s="47" t="str">
        <f>IF('S. Listesi'!C81=0," ",'S. Listesi'!C81)</f>
        <v xml:space="preserve"> </v>
      </c>
      <c r="C83" s="259" t="str">
        <f>IF('S. Listesi'!D81=0," ",'S. Listesi'!D81)</f>
        <v xml:space="preserve"> </v>
      </c>
      <c r="D83" s="259"/>
      <c r="E83" s="259"/>
      <c r="F83" s="48"/>
      <c r="G83" s="48"/>
      <c r="H83" s="48"/>
      <c r="I83" s="48"/>
      <c r="J83" s="48"/>
      <c r="K83" s="48"/>
      <c r="L83" s="48"/>
      <c r="M83" s="48"/>
      <c r="N83" s="48"/>
      <c r="O83" s="48"/>
      <c r="P83" s="48"/>
      <c r="Q83" s="48"/>
      <c r="R83" s="48"/>
      <c r="S83" s="48"/>
      <c r="T83" s="48"/>
      <c r="U83" s="48"/>
      <c r="V83" s="48"/>
      <c r="W83" s="48"/>
      <c r="X83" s="48"/>
      <c r="Y83" s="48"/>
      <c r="Z83" s="49"/>
      <c r="AA83" s="49"/>
      <c r="AB83" s="49"/>
      <c r="AC83" s="49"/>
      <c r="AD83" s="49"/>
      <c r="AE83" s="49"/>
      <c r="AF83" s="49"/>
      <c r="AG83" s="49"/>
      <c r="AH83" s="49"/>
      <c r="AI83" s="49"/>
      <c r="AJ83" s="49"/>
      <c r="AK83" s="49"/>
      <c r="AL83" s="49"/>
      <c r="AM83" s="49"/>
      <c r="AN83" s="49"/>
      <c r="AO83" s="49"/>
      <c r="AP83" s="49"/>
      <c r="AQ83" s="49"/>
      <c r="AR83" s="49"/>
      <c r="AS83" s="49"/>
      <c r="AT83" s="50" t="str">
        <f t="shared" si="2"/>
        <v xml:space="preserve"> </v>
      </c>
      <c r="AU83" s="50" t="str">
        <f t="shared" si="0"/>
        <v xml:space="preserve"> </v>
      </c>
    </row>
    <row r="84" spans="1:47" ht="12" customHeight="1" x14ac:dyDescent="0.2">
      <c r="A84" s="46">
        <f>'S. Listesi'!B82</f>
        <v>79</v>
      </c>
      <c r="B84" s="47" t="str">
        <f>IF('S. Listesi'!C82=0," ",'S. Listesi'!C82)</f>
        <v xml:space="preserve"> </v>
      </c>
      <c r="C84" s="259" t="str">
        <f>IF('S. Listesi'!D82=0," ",'S. Listesi'!D82)</f>
        <v xml:space="preserve"> </v>
      </c>
      <c r="D84" s="259"/>
      <c r="E84" s="259"/>
      <c r="F84" s="48"/>
      <c r="G84" s="48"/>
      <c r="H84" s="48"/>
      <c r="I84" s="48"/>
      <c r="J84" s="48"/>
      <c r="K84" s="48"/>
      <c r="L84" s="48"/>
      <c r="M84" s="48"/>
      <c r="N84" s="48"/>
      <c r="O84" s="48"/>
      <c r="P84" s="48"/>
      <c r="Q84" s="48"/>
      <c r="R84" s="48"/>
      <c r="S84" s="48"/>
      <c r="T84" s="48"/>
      <c r="U84" s="48"/>
      <c r="V84" s="48"/>
      <c r="W84" s="48"/>
      <c r="X84" s="48"/>
      <c r="Y84" s="48"/>
      <c r="Z84" s="49"/>
      <c r="AA84" s="49"/>
      <c r="AB84" s="49"/>
      <c r="AC84" s="49"/>
      <c r="AD84" s="49"/>
      <c r="AE84" s="49"/>
      <c r="AF84" s="49"/>
      <c r="AG84" s="49"/>
      <c r="AH84" s="49"/>
      <c r="AI84" s="49"/>
      <c r="AJ84" s="49"/>
      <c r="AK84" s="49"/>
      <c r="AL84" s="49"/>
      <c r="AM84" s="49"/>
      <c r="AN84" s="49"/>
      <c r="AO84" s="49"/>
      <c r="AP84" s="49"/>
      <c r="AQ84" s="49"/>
      <c r="AR84" s="49"/>
      <c r="AS84" s="49"/>
      <c r="AT84" s="50" t="str">
        <f t="shared" si="2"/>
        <v xml:space="preserve"> </v>
      </c>
      <c r="AU84" s="50" t="str">
        <f t="shared" si="0"/>
        <v xml:space="preserve"> </v>
      </c>
    </row>
    <row r="85" spans="1:47" x14ac:dyDescent="0.2">
      <c r="A85" s="46">
        <f>'S. Listesi'!B83</f>
        <v>80</v>
      </c>
      <c r="B85" s="47" t="str">
        <f>IF('S. Listesi'!C83=0," ",'S. Listesi'!C83)</f>
        <v xml:space="preserve"> </v>
      </c>
      <c r="C85" s="259" t="str">
        <f>IF('S. Listesi'!D83=0," ",'S. Listesi'!D83)</f>
        <v xml:space="preserve"> </v>
      </c>
      <c r="D85" s="259"/>
      <c r="E85" s="259"/>
      <c r="F85" s="48"/>
      <c r="G85" s="48"/>
      <c r="H85" s="48"/>
      <c r="I85" s="48"/>
      <c r="J85" s="48"/>
      <c r="K85" s="48"/>
      <c r="L85" s="48"/>
      <c r="M85" s="48"/>
      <c r="N85" s="48"/>
      <c r="O85" s="48"/>
      <c r="P85" s="48"/>
      <c r="Q85" s="48"/>
      <c r="R85" s="48"/>
      <c r="S85" s="48"/>
      <c r="T85" s="48"/>
      <c r="U85" s="48"/>
      <c r="V85" s="48"/>
      <c r="W85" s="48"/>
      <c r="X85" s="48"/>
      <c r="Y85" s="48"/>
      <c r="Z85" s="49"/>
      <c r="AA85" s="49"/>
      <c r="AB85" s="49"/>
      <c r="AC85" s="49"/>
      <c r="AD85" s="49"/>
      <c r="AE85" s="49"/>
      <c r="AF85" s="49"/>
      <c r="AG85" s="49"/>
      <c r="AH85" s="49"/>
      <c r="AI85" s="49"/>
      <c r="AJ85" s="49"/>
      <c r="AK85" s="49"/>
      <c r="AL85" s="49"/>
      <c r="AM85" s="49"/>
      <c r="AN85" s="49"/>
      <c r="AO85" s="49"/>
      <c r="AP85" s="49"/>
      <c r="AQ85" s="49"/>
      <c r="AR85" s="49"/>
      <c r="AS85" s="49"/>
      <c r="AT85" s="50" t="str">
        <f t="shared" si="2"/>
        <v xml:space="preserve"> </v>
      </c>
      <c r="AU85" s="50" t="str">
        <f t="shared" si="0"/>
        <v xml:space="preserve"> </v>
      </c>
    </row>
    <row r="86" spans="1:47" x14ac:dyDescent="0.2">
      <c r="A86" s="306" t="s">
        <v>14</v>
      </c>
      <c r="B86" s="307"/>
      <c r="C86" s="307"/>
      <c r="D86" s="307"/>
      <c r="E86" s="308"/>
      <c r="F86" s="78" t="str">
        <f t="shared" ref="F86:AS86" si="3">F5</f>
        <v xml:space="preserve"> </v>
      </c>
      <c r="G86" s="78" t="str">
        <f t="shared" si="3"/>
        <v xml:space="preserve"> </v>
      </c>
      <c r="H86" s="78" t="str">
        <f t="shared" si="3"/>
        <v xml:space="preserve"> </v>
      </c>
      <c r="I86" s="78" t="str">
        <f t="shared" si="3"/>
        <v xml:space="preserve"> </v>
      </c>
      <c r="J86" s="78" t="str">
        <f t="shared" si="3"/>
        <v xml:space="preserve"> </v>
      </c>
      <c r="K86" s="78" t="str">
        <f t="shared" si="3"/>
        <v xml:space="preserve"> </v>
      </c>
      <c r="L86" s="78" t="str">
        <f t="shared" si="3"/>
        <v xml:space="preserve"> </v>
      </c>
      <c r="M86" s="78" t="str">
        <f t="shared" si="3"/>
        <v xml:space="preserve"> </v>
      </c>
      <c r="N86" s="78" t="str">
        <f t="shared" si="3"/>
        <v xml:space="preserve"> </v>
      </c>
      <c r="O86" s="78" t="str">
        <f t="shared" si="3"/>
        <v xml:space="preserve"> </v>
      </c>
      <c r="P86" s="78" t="str">
        <f t="shared" si="3"/>
        <v xml:space="preserve"> </v>
      </c>
      <c r="Q86" s="78" t="str">
        <f t="shared" si="3"/>
        <v xml:space="preserve"> </v>
      </c>
      <c r="R86" s="78" t="str">
        <f t="shared" si="3"/>
        <v xml:space="preserve"> </v>
      </c>
      <c r="S86" s="78" t="str">
        <f t="shared" si="3"/>
        <v xml:space="preserve"> </v>
      </c>
      <c r="T86" s="78" t="str">
        <f t="shared" si="3"/>
        <v xml:space="preserve"> </v>
      </c>
      <c r="U86" s="78" t="str">
        <f t="shared" si="3"/>
        <v xml:space="preserve"> </v>
      </c>
      <c r="V86" s="78" t="str">
        <f t="shared" si="3"/>
        <v xml:space="preserve"> </v>
      </c>
      <c r="W86" s="78" t="str">
        <f t="shared" si="3"/>
        <v xml:space="preserve"> </v>
      </c>
      <c r="X86" s="78" t="str">
        <f t="shared" si="3"/>
        <v xml:space="preserve"> </v>
      </c>
      <c r="Y86" s="78" t="str">
        <f t="shared" si="3"/>
        <v xml:space="preserve"> </v>
      </c>
      <c r="Z86" s="79" t="str">
        <f t="shared" si="3"/>
        <v xml:space="preserve"> </v>
      </c>
      <c r="AA86" s="79" t="str">
        <f t="shared" si="3"/>
        <v xml:space="preserve"> </v>
      </c>
      <c r="AB86" s="79" t="str">
        <f t="shared" si="3"/>
        <v xml:space="preserve"> </v>
      </c>
      <c r="AC86" s="79" t="str">
        <f t="shared" si="3"/>
        <v xml:space="preserve"> </v>
      </c>
      <c r="AD86" s="79" t="str">
        <f t="shared" si="3"/>
        <v xml:space="preserve"> </v>
      </c>
      <c r="AE86" s="79" t="str">
        <f t="shared" si="3"/>
        <v xml:space="preserve"> </v>
      </c>
      <c r="AF86" s="79" t="str">
        <f t="shared" si="3"/>
        <v xml:space="preserve"> </v>
      </c>
      <c r="AG86" s="79" t="str">
        <f t="shared" si="3"/>
        <v xml:space="preserve"> </v>
      </c>
      <c r="AH86" s="79" t="str">
        <f t="shared" si="3"/>
        <v xml:space="preserve"> </v>
      </c>
      <c r="AI86" s="79" t="str">
        <f t="shared" si="3"/>
        <v xml:space="preserve"> </v>
      </c>
      <c r="AJ86" s="79" t="str">
        <f t="shared" si="3"/>
        <v xml:space="preserve"> </v>
      </c>
      <c r="AK86" s="79" t="str">
        <f t="shared" si="3"/>
        <v xml:space="preserve"> </v>
      </c>
      <c r="AL86" s="79" t="str">
        <f t="shared" si="3"/>
        <v xml:space="preserve"> </v>
      </c>
      <c r="AM86" s="79" t="str">
        <f t="shared" si="3"/>
        <v xml:space="preserve"> </v>
      </c>
      <c r="AN86" s="79" t="str">
        <f t="shared" si="3"/>
        <v xml:space="preserve"> </v>
      </c>
      <c r="AO86" s="79" t="str">
        <f t="shared" si="3"/>
        <v xml:space="preserve"> </v>
      </c>
      <c r="AP86" s="79" t="str">
        <f t="shared" si="3"/>
        <v xml:space="preserve"> </v>
      </c>
      <c r="AQ86" s="79" t="str">
        <f t="shared" si="3"/>
        <v xml:space="preserve"> </v>
      </c>
      <c r="AR86" s="79" t="str">
        <f t="shared" si="3"/>
        <v xml:space="preserve"> </v>
      </c>
      <c r="AS86" s="79" t="str">
        <f t="shared" si="3"/>
        <v xml:space="preserve"> </v>
      </c>
      <c r="AT86" s="80"/>
      <c r="AU86" s="80"/>
    </row>
    <row r="87" spans="1:47" x14ac:dyDescent="0.2">
      <c r="A87" s="267" t="s">
        <v>42</v>
      </c>
      <c r="B87" s="267"/>
      <c r="C87" s="267"/>
      <c r="D87" s="267"/>
      <c r="E87" s="267"/>
      <c r="F87" s="82" t="str">
        <f t="shared" ref="F87:AS87" si="4">IF(COUNTBLANK(F6:F85)=ROWS(F6:F85)," ",SUM(F6:F85))</f>
        <v xml:space="preserve"> </v>
      </c>
      <c r="G87" s="82" t="str">
        <f t="shared" si="4"/>
        <v xml:space="preserve"> </v>
      </c>
      <c r="H87" s="82" t="str">
        <f t="shared" si="4"/>
        <v xml:space="preserve"> </v>
      </c>
      <c r="I87" s="82" t="str">
        <f t="shared" si="4"/>
        <v xml:space="preserve"> </v>
      </c>
      <c r="J87" s="82" t="str">
        <f t="shared" si="4"/>
        <v xml:space="preserve"> </v>
      </c>
      <c r="K87" s="82" t="str">
        <f t="shared" si="4"/>
        <v xml:space="preserve"> </v>
      </c>
      <c r="L87" s="82" t="str">
        <f t="shared" si="4"/>
        <v xml:space="preserve"> </v>
      </c>
      <c r="M87" s="82" t="str">
        <f t="shared" si="4"/>
        <v xml:space="preserve"> </v>
      </c>
      <c r="N87" s="82" t="str">
        <f t="shared" si="4"/>
        <v xml:space="preserve"> </v>
      </c>
      <c r="O87" s="82" t="str">
        <f t="shared" si="4"/>
        <v xml:space="preserve"> </v>
      </c>
      <c r="P87" s="82" t="str">
        <f t="shared" si="4"/>
        <v xml:space="preserve"> </v>
      </c>
      <c r="Q87" s="82" t="str">
        <f t="shared" si="4"/>
        <v xml:space="preserve"> </v>
      </c>
      <c r="R87" s="82" t="str">
        <f t="shared" si="4"/>
        <v xml:space="preserve"> </v>
      </c>
      <c r="S87" s="82" t="str">
        <f t="shared" si="4"/>
        <v xml:space="preserve"> </v>
      </c>
      <c r="T87" s="82" t="str">
        <f t="shared" si="4"/>
        <v xml:space="preserve"> </v>
      </c>
      <c r="U87" s="82" t="str">
        <f t="shared" si="4"/>
        <v xml:space="preserve"> </v>
      </c>
      <c r="V87" s="82" t="str">
        <f t="shared" si="4"/>
        <v xml:space="preserve"> </v>
      </c>
      <c r="W87" s="82" t="str">
        <f t="shared" si="4"/>
        <v xml:space="preserve"> </v>
      </c>
      <c r="X87" s="82" t="str">
        <f t="shared" si="4"/>
        <v xml:space="preserve"> </v>
      </c>
      <c r="Y87" s="82" t="str">
        <f t="shared" si="4"/>
        <v xml:space="preserve"> </v>
      </c>
      <c r="Z87" s="82" t="str">
        <f t="shared" si="4"/>
        <v xml:space="preserve"> </v>
      </c>
      <c r="AA87" s="82" t="str">
        <f t="shared" si="4"/>
        <v xml:space="preserve"> </v>
      </c>
      <c r="AB87" s="82" t="str">
        <f t="shared" si="4"/>
        <v xml:space="preserve"> </v>
      </c>
      <c r="AC87" s="82" t="str">
        <f t="shared" si="4"/>
        <v xml:space="preserve"> </v>
      </c>
      <c r="AD87" s="82" t="str">
        <f t="shared" si="4"/>
        <v xml:space="preserve"> </v>
      </c>
      <c r="AE87" s="82" t="str">
        <f t="shared" si="4"/>
        <v xml:space="preserve"> </v>
      </c>
      <c r="AF87" s="82" t="str">
        <f t="shared" si="4"/>
        <v xml:space="preserve"> </v>
      </c>
      <c r="AG87" s="82" t="str">
        <f t="shared" si="4"/>
        <v xml:space="preserve"> </v>
      </c>
      <c r="AH87" s="82" t="str">
        <f t="shared" si="4"/>
        <v xml:space="preserve"> </v>
      </c>
      <c r="AI87" s="82" t="str">
        <f t="shared" si="4"/>
        <v xml:space="preserve"> </v>
      </c>
      <c r="AJ87" s="82" t="str">
        <f t="shared" si="4"/>
        <v xml:space="preserve"> </v>
      </c>
      <c r="AK87" s="82" t="str">
        <f t="shared" si="4"/>
        <v xml:space="preserve"> </v>
      </c>
      <c r="AL87" s="82" t="str">
        <f t="shared" si="4"/>
        <v xml:space="preserve"> </v>
      </c>
      <c r="AM87" s="82" t="str">
        <f t="shared" si="4"/>
        <v xml:space="preserve"> </v>
      </c>
      <c r="AN87" s="82" t="str">
        <f t="shared" si="4"/>
        <v xml:space="preserve"> </v>
      </c>
      <c r="AO87" s="82" t="str">
        <f t="shared" si="4"/>
        <v xml:space="preserve"> </v>
      </c>
      <c r="AP87" s="82" t="str">
        <f t="shared" si="4"/>
        <v xml:space="preserve"> </v>
      </c>
      <c r="AQ87" s="82" t="str">
        <f t="shared" si="4"/>
        <v xml:space="preserve"> </v>
      </c>
      <c r="AR87" s="82" t="str">
        <f t="shared" si="4"/>
        <v xml:space="preserve"> </v>
      </c>
      <c r="AS87" s="82" t="str">
        <f t="shared" si="4"/>
        <v xml:space="preserve"> </v>
      </c>
      <c r="AT87" s="83"/>
      <c r="AU87" s="81"/>
    </row>
    <row r="88" spans="1:47" x14ac:dyDescent="0.2">
      <c r="A88" s="251" t="s">
        <v>43</v>
      </c>
      <c r="B88" s="251"/>
      <c r="C88" s="251"/>
      <c r="D88" s="251"/>
      <c r="E88" s="251"/>
      <c r="F88" s="84" t="str">
        <f t="shared" ref="F88:AS88" si="5">IF(COUNTBLANK(F6:F85)=ROWS(F6:F85)," ",AVERAGE(F6:F85))</f>
        <v xml:space="preserve"> </v>
      </c>
      <c r="G88" s="84" t="str">
        <f t="shared" si="5"/>
        <v xml:space="preserve"> </v>
      </c>
      <c r="H88" s="84" t="str">
        <f t="shared" si="5"/>
        <v xml:space="preserve"> </v>
      </c>
      <c r="I88" s="84" t="str">
        <f t="shared" si="5"/>
        <v xml:space="preserve"> </v>
      </c>
      <c r="J88" s="84" t="str">
        <f t="shared" si="5"/>
        <v xml:space="preserve"> </v>
      </c>
      <c r="K88" s="84" t="str">
        <f t="shared" si="5"/>
        <v xml:space="preserve"> </v>
      </c>
      <c r="L88" s="84" t="str">
        <f t="shared" si="5"/>
        <v xml:space="preserve"> </v>
      </c>
      <c r="M88" s="84" t="str">
        <f t="shared" si="5"/>
        <v xml:space="preserve"> </v>
      </c>
      <c r="N88" s="84" t="str">
        <f t="shared" si="5"/>
        <v xml:space="preserve"> </v>
      </c>
      <c r="O88" s="84" t="str">
        <f t="shared" si="5"/>
        <v xml:space="preserve"> </v>
      </c>
      <c r="P88" s="84" t="str">
        <f t="shared" si="5"/>
        <v xml:space="preserve"> </v>
      </c>
      <c r="Q88" s="84" t="str">
        <f t="shared" si="5"/>
        <v xml:space="preserve"> </v>
      </c>
      <c r="R88" s="84" t="str">
        <f t="shared" si="5"/>
        <v xml:space="preserve"> </v>
      </c>
      <c r="S88" s="84" t="str">
        <f t="shared" si="5"/>
        <v xml:space="preserve"> </v>
      </c>
      <c r="T88" s="84" t="str">
        <f t="shared" si="5"/>
        <v xml:space="preserve"> </v>
      </c>
      <c r="U88" s="84" t="str">
        <f t="shared" si="5"/>
        <v xml:space="preserve"> </v>
      </c>
      <c r="V88" s="84" t="str">
        <f t="shared" si="5"/>
        <v xml:space="preserve"> </v>
      </c>
      <c r="W88" s="84" t="str">
        <f t="shared" si="5"/>
        <v xml:space="preserve"> </v>
      </c>
      <c r="X88" s="84" t="str">
        <f t="shared" si="5"/>
        <v xml:space="preserve"> </v>
      </c>
      <c r="Y88" s="84" t="str">
        <f t="shared" si="5"/>
        <v xml:space="preserve"> </v>
      </c>
      <c r="Z88" s="84" t="str">
        <f t="shared" si="5"/>
        <v xml:space="preserve"> </v>
      </c>
      <c r="AA88" s="84" t="str">
        <f t="shared" si="5"/>
        <v xml:space="preserve"> </v>
      </c>
      <c r="AB88" s="84" t="str">
        <f t="shared" si="5"/>
        <v xml:space="preserve"> </v>
      </c>
      <c r="AC88" s="84" t="str">
        <f t="shared" si="5"/>
        <v xml:space="preserve"> </v>
      </c>
      <c r="AD88" s="84" t="str">
        <f t="shared" si="5"/>
        <v xml:space="preserve"> </v>
      </c>
      <c r="AE88" s="84" t="str">
        <f t="shared" si="5"/>
        <v xml:space="preserve"> </v>
      </c>
      <c r="AF88" s="84" t="str">
        <f t="shared" si="5"/>
        <v xml:space="preserve"> </v>
      </c>
      <c r="AG88" s="84" t="str">
        <f t="shared" si="5"/>
        <v xml:space="preserve"> </v>
      </c>
      <c r="AH88" s="84" t="str">
        <f t="shared" si="5"/>
        <v xml:space="preserve"> </v>
      </c>
      <c r="AI88" s="84" t="str">
        <f t="shared" si="5"/>
        <v xml:space="preserve"> </v>
      </c>
      <c r="AJ88" s="84" t="str">
        <f t="shared" si="5"/>
        <v xml:space="preserve"> </v>
      </c>
      <c r="AK88" s="84" t="str">
        <f t="shared" si="5"/>
        <v xml:space="preserve"> </v>
      </c>
      <c r="AL88" s="84" t="str">
        <f t="shared" si="5"/>
        <v xml:space="preserve"> </v>
      </c>
      <c r="AM88" s="84" t="str">
        <f t="shared" si="5"/>
        <v xml:space="preserve"> </v>
      </c>
      <c r="AN88" s="84" t="str">
        <f t="shared" si="5"/>
        <v xml:space="preserve"> </v>
      </c>
      <c r="AO88" s="84" t="str">
        <f t="shared" si="5"/>
        <v xml:space="preserve"> </v>
      </c>
      <c r="AP88" s="84" t="str">
        <f t="shared" si="5"/>
        <v xml:space="preserve"> </v>
      </c>
      <c r="AQ88" s="84" t="str">
        <f t="shared" si="5"/>
        <v xml:space="preserve"> </v>
      </c>
      <c r="AR88" s="84" t="str">
        <f t="shared" si="5"/>
        <v xml:space="preserve"> </v>
      </c>
      <c r="AS88" s="84" t="str">
        <f t="shared" si="5"/>
        <v xml:space="preserve"> </v>
      </c>
      <c r="AT88" s="85" t="str">
        <f>IF(COUNTIF(AT6:AT85," ")=ROWS(AT6:AT85)," ",AVERAGE(AT6:AT85))</f>
        <v xml:space="preserve"> </v>
      </c>
      <c r="AU88" s="43" t="e">
        <f>IF(COUNTIF(AU6:AU85," ")=ROWS(AU6:AU85)," ",AVERAGE(AU6:AU85))</f>
        <v>#DIV/0!</v>
      </c>
    </row>
    <row r="89" spans="1:47" x14ac:dyDescent="0.2">
      <c r="A89" s="251" t="s">
        <v>119</v>
      </c>
      <c r="B89" s="251"/>
      <c r="C89" s="251"/>
      <c r="D89" s="251"/>
      <c r="E89" s="251"/>
      <c r="F89" s="86" t="str">
        <f t="shared" ref="F89:AS89" si="6">IF(COUNTBLANK(F6:F85)=ROWS(F6:F85)," ",IF(COUNTIF(F6:F85,F4)=0,"YOK",COUNTIF(F6:F85,F4)))</f>
        <v xml:space="preserve"> </v>
      </c>
      <c r="G89" s="86" t="str">
        <f t="shared" si="6"/>
        <v xml:space="preserve"> </v>
      </c>
      <c r="H89" s="86" t="str">
        <f t="shared" si="6"/>
        <v xml:space="preserve"> </v>
      </c>
      <c r="I89" s="86" t="str">
        <f t="shared" si="6"/>
        <v xml:space="preserve"> </v>
      </c>
      <c r="J89" s="86" t="str">
        <f t="shared" si="6"/>
        <v xml:space="preserve"> </v>
      </c>
      <c r="K89" s="86" t="str">
        <f t="shared" si="6"/>
        <v xml:space="preserve"> </v>
      </c>
      <c r="L89" s="86" t="str">
        <f t="shared" si="6"/>
        <v xml:space="preserve"> </v>
      </c>
      <c r="M89" s="86" t="str">
        <f t="shared" si="6"/>
        <v xml:space="preserve"> </v>
      </c>
      <c r="N89" s="86" t="str">
        <f t="shared" si="6"/>
        <v xml:space="preserve"> </v>
      </c>
      <c r="O89" s="86" t="str">
        <f t="shared" si="6"/>
        <v xml:space="preserve"> </v>
      </c>
      <c r="P89" s="86" t="str">
        <f t="shared" si="6"/>
        <v xml:space="preserve"> </v>
      </c>
      <c r="Q89" s="86" t="str">
        <f t="shared" si="6"/>
        <v xml:space="preserve"> </v>
      </c>
      <c r="R89" s="86" t="str">
        <f t="shared" si="6"/>
        <v xml:space="preserve"> </v>
      </c>
      <c r="S89" s="86" t="str">
        <f t="shared" si="6"/>
        <v xml:space="preserve"> </v>
      </c>
      <c r="T89" s="86" t="str">
        <f t="shared" si="6"/>
        <v xml:space="preserve"> </v>
      </c>
      <c r="U89" s="86" t="str">
        <f t="shared" si="6"/>
        <v xml:space="preserve"> </v>
      </c>
      <c r="V89" s="86" t="str">
        <f t="shared" si="6"/>
        <v xml:space="preserve"> </v>
      </c>
      <c r="W89" s="86" t="str">
        <f t="shared" si="6"/>
        <v xml:space="preserve"> </v>
      </c>
      <c r="X89" s="86" t="str">
        <f t="shared" si="6"/>
        <v xml:space="preserve"> </v>
      </c>
      <c r="Y89" s="86" t="str">
        <f t="shared" si="6"/>
        <v xml:space="preserve"> </v>
      </c>
      <c r="Z89" s="86" t="str">
        <f t="shared" si="6"/>
        <v xml:space="preserve"> </v>
      </c>
      <c r="AA89" s="86" t="str">
        <f t="shared" si="6"/>
        <v xml:space="preserve"> </v>
      </c>
      <c r="AB89" s="86" t="str">
        <f t="shared" si="6"/>
        <v xml:space="preserve"> </v>
      </c>
      <c r="AC89" s="86" t="str">
        <f t="shared" si="6"/>
        <v xml:space="preserve"> </v>
      </c>
      <c r="AD89" s="86" t="str">
        <f t="shared" si="6"/>
        <v xml:space="preserve"> </v>
      </c>
      <c r="AE89" s="86" t="str">
        <f t="shared" si="6"/>
        <v xml:space="preserve"> </v>
      </c>
      <c r="AF89" s="86" t="str">
        <f t="shared" si="6"/>
        <v xml:space="preserve"> </v>
      </c>
      <c r="AG89" s="86" t="str">
        <f t="shared" si="6"/>
        <v xml:space="preserve"> </v>
      </c>
      <c r="AH89" s="86" t="str">
        <f t="shared" si="6"/>
        <v xml:space="preserve"> </v>
      </c>
      <c r="AI89" s="86" t="str">
        <f t="shared" si="6"/>
        <v xml:space="preserve"> </v>
      </c>
      <c r="AJ89" s="86" t="str">
        <f t="shared" si="6"/>
        <v xml:space="preserve"> </v>
      </c>
      <c r="AK89" s="86" t="str">
        <f t="shared" si="6"/>
        <v xml:space="preserve"> </v>
      </c>
      <c r="AL89" s="86" t="str">
        <f t="shared" si="6"/>
        <v xml:space="preserve"> </v>
      </c>
      <c r="AM89" s="86" t="str">
        <f t="shared" si="6"/>
        <v xml:space="preserve"> </v>
      </c>
      <c r="AN89" s="86" t="str">
        <f t="shared" si="6"/>
        <v xml:space="preserve"> </v>
      </c>
      <c r="AO89" s="86" t="str">
        <f t="shared" si="6"/>
        <v xml:space="preserve"> </v>
      </c>
      <c r="AP89" s="86" t="str">
        <f t="shared" si="6"/>
        <v xml:space="preserve"> </v>
      </c>
      <c r="AQ89" s="86" t="str">
        <f t="shared" si="6"/>
        <v xml:space="preserve"> </v>
      </c>
      <c r="AR89" s="86" t="str">
        <f t="shared" si="6"/>
        <v xml:space="preserve"> </v>
      </c>
      <c r="AS89" s="86" t="str">
        <f t="shared" si="6"/>
        <v xml:space="preserve"> </v>
      </c>
      <c r="AT89" s="85"/>
      <c r="AU89" s="44"/>
    </row>
    <row r="90" spans="1:47" ht="27" customHeight="1" x14ac:dyDescent="0.2">
      <c r="A90" s="251" t="s">
        <v>120</v>
      </c>
      <c r="B90" s="251"/>
      <c r="C90" s="251"/>
      <c r="D90" s="251"/>
      <c r="E90" s="251"/>
      <c r="F90" s="87" t="str">
        <f t="shared" ref="F90:AS90" si="7">IF(COUNTBLANK(F6:F85)=ROWS(F6:F85)," ",IF(F89="YOK",0,100*F89/COUNTA(F6:F85)))</f>
        <v xml:space="preserve"> </v>
      </c>
      <c r="G90" s="87" t="str">
        <f t="shared" si="7"/>
        <v xml:space="preserve"> </v>
      </c>
      <c r="H90" s="87" t="str">
        <f t="shared" si="7"/>
        <v xml:space="preserve"> </v>
      </c>
      <c r="I90" s="87" t="str">
        <f t="shared" si="7"/>
        <v xml:space="preserve"> </v>
      </c>
      <c r="J90" s="87" t="str">
        <f t="shared" si="7"/>
        <v xml:space="preserve"> </v>
      </c>
      <c r="K90" s="87" t="str">
        <f t="shared" si="7"/>
        <v xml:space="preserve"> </v>
      </c>
      <c r="L90" s="87" t="str">
        <f t="shared" si="7"/>
        <v xml:space="preserve"> </v>
      </c>
      <c r="M90" s="87" t="str">
        <f t="shared" si="7"/>
        <v xml:space="preserve"> </v>
      </c>
      <c r="N90" s="87" t="str">
        <f t="shared" si="7"/>
        <v xml:space="preserve"> </v>
      </c>
      <c r="O90" s="87" t="str">
        <f t="shared" si="7"/>
        <v xml:space="preserve"> </v>
      </c>
      <c r="P90" s="87" t="str">
        <f t="shared" si="7"/>
        <v xml:space="preserve"> </v>
      </c>
      <c r="Q90" s="87" t="str">
        <f t="shared" si="7"/>
        <v xml:space="preserve"> </v>
      </c>
      <c r="R90" s="87" t="str">
        <f t="shared" si="7"/>
        <v xml:space="preserve"> </v>
      </c>
      <c r="S90" s="87" t="str">
        <f t="shared" si="7"/>
        <v xml:space="preserve"> </v>
      </c>
      <c r="T90" s="87" t="str">
        <f t="shared" si="7"/>
        <v xml:space="preserve"> </v>
      </c>
      <c r="U90" s="87" t="str">
        <f t="shared" si="7"/>
        <v xml:space="preserve"> </v>
      </c>
      <c r="V90" s="87" t="str">
        <f t="shared" si="7"/>
        <v xml:space="preserve"> </v>
      </c>
      <c r="W90" s="87" t="str">
        <f t="shared" si="7"/>
        <v xml:space="preserve"> </v>
      </c>
      <c r="X90" s="87" t="str">
        <f t="shared" si="7"/>
        <v xml:space="preserve"> </v>
      </c>
      <c r="Y90" s="87" t="str">
        <f t="shared" si="7"/>
        <v xml:space="preserve"> </v>
      </c>
      <c r="Z90" s="87" t="str">
        <f t="shared" si="7"/>
        <v xml:space="preserve"> </v>
      </c>
      <c r="AA90" s="87" t="str">
        <f t="shared" si="7"/>
        <v xml:space="preserve"> </v>
      </c>
      <c r="AB90" s="87" t="str">
        <f t="shared" si="7"/>
        <v xml:space="preserve"> </v>
      </c>
      <c r="AC90" s="87" t="str">
        <f t="shared" si="7"/>
        <v xml:space="preserve"> </v>
      </c>
      <c r="AD90" s="87" t="str">
        <f t="shared" si="7"/>
        <v xml:space="preserve"> </v>
      </c>
      <c r="AE90" s="87" t="str">
        <f t="shared" si="7"/>
        <v xml:space="preserve"> </v>
      </c>
      <c r="AF90" s="87" t="str">
        <f t="shared" si="7"/>
        <v xml:space="preserve"> </v>
      </c>
      <c r="AG90" s="87" t="str">
        <f t="shared" si="7"/>
        <v xml:space="preserve"> </v>
      </c>
      <c r="AH90" s="87" t="str">
        <f t="shared" si="7"/>
        <v xml:space="preserve"> </v>
      </c>
      <c r="AI90" s="87" t="str">
        <f t="shared" si="7"/>
        <v xml:space="preserve"> </v>
      </c>
      <c r="AJ90" s="87" t="str">
        <f t="shared" si="7"/>
        <v xml:space="preserve"> </v>
      </c>
      <c r="AK90" s="87" t="str">
        <f t="shared" si="7"/>
        <v xml:space="preserve"> </v>
      </c>
      <c r="AL90" s="87" t="str">
        <f t="shared" si="7"/>
        <v xml:space="preserve"> </v>
      </c>
      <c r="AM90" s="87" t="str">
        <f t="shared" si="7"/>
        <v xml:space="preserve"> </v>
      </c>
      <c r="AN90" s="87" t="str">
        <f t="shared" si="7"/>
        <v xml:space="preserve"> </v>
      </c>
      <c r="AO90" s="87" t="str">
        <f t="shared" si="7"/>
        <v xml:space="preserve"> </v>
      </c>
      <c r="AP90" s="87" t="str">
        <f t="shared" si="7"/>
        <v xml:space="preserve"> </v>
      </c>
      <c r="AQ90" s="87" t="str">
        <f t="shared" si="7"/>
        <v xml:space="preserve"> </v>
      </c>
      <c r="AR90" s="87" t="str">
        <f t="shared" si="7"/>
        <v xml:space="preserve"> </v>
      </c>
      <c r="AS90" s="87" t="str">
        <f t="shared" si="7"/>
        <v xml:space="preserve"> </v>
      </c>
      <c r="AT90" s="255"/>
      <c r="AU90" s="266"/>
    </row>
    <row r="91" spans="1:47" ht="9.75" customHeight="1" x14ac:dyDescent="0.2">
      <c r="A91" s="251"/>
      <c r="B91" s="251"/>
      <c r="C91" s="251"/>
      <c r="D91" s="251"/>
      <c r="E91" s="251"/>
      <c r="F91" s="88" t="str">
        <f>IF(F90&lt;&gt;" ","%"," ")</f>
        <v xml:space="preserve"> </v>
      </c>
      <c r="G91" s="88" t="str">
        <f t="shared" ref="G91:AS91" si="8">IF(G90&lt;&gt;" ","%"," ")</f>
        <v xml:space="preserve"> </v>
      </c>
      <c r="H91" s="88" t="str">
        <f t="shared" si="8"/>
        <v xml:space="preserve"> </v>
      </c>
      <c r="I91" s="88" t="str">
        <f t="shared" si="8"/>
        <v xml:space="preserve"> </v>
      </c>
      <c r="J91" s="88" t="str">
        <f t="shared" si="8"/>
        <v xml:space="preserve"> </v>
      </c>
      <c r="K91" s="88" t="str">
        <f t="shared" si="8"/>
        <v xml:space="preserve"> </v>
      </c>
      <c r="L91" s="88" t="str">
        <f t="shared" si="8"/>
        <v xml:space="preserve"> </v>
      </c>
      <c r="M91" s="88" t="str">
        <f t="shared" si="8"/>
        <v xml:space="preserve"> </v>
      </c>
      <c r="N91" s="88" t="str">
        <f t="shared" si="8"/>
        <v xml:space="preserve"> </v>
      </c>
      <c r="O91" s="88" t="str">
        <f t="shared" si="8"/>
        <v xml:space="preserve"> </v>
      </c>
      <c r="P91" s="88" t="str">
        <f t="shared" si="8"/>
        <v xml:space="preserve"> </v>
      </c>
      <c r="Q91" s="88" t="str">
        <f t="shared" si="8"/>
        <v xml:space="preserve"> </v>
      </c>
      <c r="R91" s="88" t="str">
        <f t="shared" si="8"/>
        <v xml:space="preserve"> </v>
      </c>
      <c r="S91" s="88" t="str">
        <f t="shared" si="8"/>
        <v xml:space="preserve"> </v>
      </c>
      <c r="T91" s="88" t="str">
        <f t="shared" si="8"/>
        <v xml:space="preserve"> </v>
      </c>
      <c r="U91" s="88" t="str">
        <f t="shared" si="8"/>
        <v xml:space="preserve"> </v>
      </c>
      <c r="V91" s="88" t="str">
        <f t="shared" si="8"/>
        <v xml:space="preserve"> </v>
      </c>
      <c r="W91" s="88" t="str">
        <f t="shared" si="8"/>
        <v xml:space="preserve"> </v>
      </c>
      <c r="X91" s="88" t="str">
        <f t="shared" si="8"/>
        <v xml:space="preserve"> </v>
      </c>
      <c r="Y91" s="88" t="str">
        <f t="shared" si="8"/>
        <v xml:space="preserve"> </v>
      </c>
      <c r="Z91" s="88" t="str">
        <f t="shared" si="8"/>
        <v xml:space="preserve"> </v>
      </c>
      <c r="AA91" s="88" t="str">
        <f t="shared" si="8"/>
        <v xml:space="preserve"> </v>
      </c>
      <c r="AB91" s="88" t="str">
        <f t="shared" si="8"/>
        <v xml:space="preserve"> </v>
      </c>
      <c r="AC91" s="88" t="str">
        <f t="shared" si="8"/>
        <v xml:space="preserve"> </v>
      </c>
      <c r="AD91" s="88" t="str">
        <f t="shared" si="8"/>
        <v xml:space="preserve"> </v>
      </c>
      <c r="AE91" s="88" t="str">
        <f t="shared" si="8"/>
        <v xml:space="preserve"> </v>
      </c>
      <c r="AF91" s="88" t="str">
        <f t="shared" si="8"/>
        <v xml:space="preserve"> </v>
      </c>
      <c r="AG91" s="88" t="str">
        <f t="shared" si="8"/>
        <v xml:space="preserve"> </v>
      </c>
      <c r="AH91" s="88" t="str">
        <f t="shared" si="8"/>
        <v xml:space="preserve"> </v>
      </c>
      <c r="AI91" s="88" t="str">
        <f t="shared" si="8"/>
        <v xml:space="preserve"> </v>
      </c>
      <c r="AJ91" s="88" t="str">
        <f t="shared" si="8"/>
        <v xml:space="preserve"> </v>
      </c>
      <c r="AK91" s="88" t="str">
        <f t="shared" si="8"/>
        <v xml:space="preserve"> </v>
      </c>
      <c r="AL91" s="88" t="str">
        <f t="shared" si="8"/>
        <v xml:space="preserve"> </v>
      </c>
      <c r="AM91" s="88" t="str">
        <f t="shared" si="8"/>
        <v xml:space="preserve"> </v>
      </c>
      <c r="AN91" s="88" t="str">
        <f t="shared" si="8"/>
        <v xml:space="preserve"> </v>
      </c>
      <c r="AO91" s="88" t="str">
        <f t="shared" si="8"/>
        <v xml:space="preserve"> </v>
      </c>
      <c r="AP91" s="88" t="str">
        <f t="shared" si="8"/>
        <v xml:space="preserve"> </v>
      </c>
      <c r="AQ91" s="88" t="str">
        <f t="shared" si="8"/>
        <v xml:space="preserve"> </v>
      </c>
      <c r="AR91" s="88" t="str">
        <f t="shared" si="8"/>
        <v xml:space="preserve"> </v>
      </c>
      <c r="AS91" s="88" t="str">
        <f t="shared" si="8"/>
        <v xml:space="preserve"> </v>
      </c>
      <c r="AT91" s="255"/>
      <c r="AU91" s="266"/>
    </row>
    <row r="92" spans="1:47" x14ac:dyDescent="0.2">
      <c r="A92" s="251" t="s">
        <v>121</v>
      </c>
      <c r="B92" s="251"/>
      <c r="C92" s="251"/>
      <c r="D92" s="251"/>
      <c r="E92" s="251"/>
      <c r="F92" s="86" t="str">
        <f t="shared" ref="F92:AS92" si="9">IF(COUNTBLANK(F6:F85)=ROWS(F6:F85)," ",IF(COUNTIF(F6:F85,0)=0,"YOK",COUNTIF(F6:F85,0)))</f>
        <v xml:space="preserve"> </v>
      </c>
      <c r="G92" s="86" t="str">
        <f t="shared" si="9"/>
        <v xml:space="preserve"> </v>
      </c>
      <c r="H92" s="86" t="str">
        <f t="shared" si="9"/>
        <v xml:space="preserve"> </v>
      </c>
      <c r="I92" s="86" t="str">
        <f t="shared" si="9"/>
        <v xml:space="preserve"> </v>
      </c>
      <c r="J92" s="86" t="str">
        <f t="shared" si="9"/>
        <v xml:space="preserve"> </v>
      </c>
      <c r="K92" s="86" t="str">
        <f t="shared" si="9"/>
        <v xml:space="preserve"> </v>
      </c>
      <c r="L92" s="86" t="str">
        <f t="shared" si="9"/>
        <v xml:space="preserve"> </v>
      </c>
      <c r="M92" s="86" t="str">
        <f t="shared" si="9"/>
        <v xml:space="preserve"> </v>
      </c>
      <c r="N92" s="86" t="str">
        <f t="shared" si="9"/>
        <v xml:space="preserve"> </v>
      </c>
      <c r="O92" s="86" t="str">
        <f t="shared" si="9"/>
        <v xml:space="preserve"> </v>
      </c>
      <c r="P92" s="86" t="str">
        <f t="shared" si="9"/>
        <v xml:space="preserve"> </v>
      </c>
      <c r="Q92" s="86" t="str">
        <f t="shared" si="9"/>
        <v xml:space="preserve"> </v>
      </c>
      <c r="R92" s="86" t="str">
        <f t="shared" si="9"/>
        <v xml:space="preserve"> </v>
      </c>
      <c r="S92" s="86" t="str">
        <f t="shared" si="9"/>
        <v xml:space="preserve"> </v>
      </c>
      <c r="T92" s="86" t="str">
        <f t="shared" si="9"/>
        <v xml:space="preserve"> </v>
      </c>
      <c r="U92" s="86" t="str">
        <f t="shared" si="9"/>
        <v xml:space="preserve"> </v>
      </c>
      <c r="V92" s="86" t="str">
        <f t="shared" si="9"/>
        <v xml:space="preserve"> </v>
      </c>
      <c r="W92" s="86" t="str">
        <f t="shared" si="9"/>
        <v xml:space="preserve"> </v>
      </c>
      <c r="X92" s="86" t="str">
        <f t="shared" si="9"/>
        <v xml:space="preserve"> </v>
      </c>
      <c r="Y92" s="86" t="str">
        <f t="shared" si="9"/>
        <v xml:space="preserve"> </v>
      </c>
      <c r="Z92" s="86" t="str">
        <f t="shared" si="9"/>
        <v xml:space="preserve"> </v>
      </c>
      <c r="AA92" s="86" t="str">
        <f t="shared" si="9"/>
        <v xml:space="preserve"> </v>
      </c>
      <c r="AB92" s="86" t="str">
        <f t="shared" si="9"/>
        <v xml:space="preserve"> </v>
      </c>
      <c r="AC92" s="86" t="str">
        <f t="shared" si="9"/>
        <v xml:space="preserve"> </v>
      </c>
      <c r="AD92" s="86" t="str">
        <f t="shared" si="9"/>
        <v xml:space="preserve"> </v>
      </c>
      <c r="AE92" s="86" t="str">
        <f t="shared" si="9"/>
        <v xml:space="preserve"> </v>
      </c>
      <c r="AF92" s="86" t="str">
        <f t="shared" si="9"/>
        <v xml:space="preserve"> </v>
      </c>
      <c r="AG92" s="86" t="str">
        <f t="shared" si="9"/>
        <v xml:space="preserve"> </v>
      </c>
      <c r="AH92" s="86" t="str">
        <f t="shared" si="9"/>
        <v xml:space="preserve"> </v>
      </c>
      <c r="AI92" s="86" t="str">
        <f t="shared" si="9"/>
        <v xml:space="preserve"> </v>
      </c>
      <c r="AJ92" s="86" t="str">
        <f t="shared" si="9"/>
        <v xml:space="preserve"> </v>
      </c>
      <c r="AK92" s="86" t="str">
        <f t="shared" si="9"/>
        <v xml:space="preserve"> </v>
      </c>
      <c r="AL92" s="86" t="str">
        <f t="shared" si="9"/>
        <v xml:space="preserve"> </v>
      </c>
      <c r="AM92" s="86" t="str">
        <f t="shared" si="9"/>
        <v xml:space="preserve"> </v>
      </c>
      <c r="AN92" s="86" t="str">
        <f t="shared" si="9"/>
        <v xml:space="preserve"> </v>
      </c>
      <c r="AO92" s="86" t="str">
        <f t="shared" si="9"/>
        <v xml:space="preserve"> </v>
      </c>
      <c r="AP92" s="86" t="str">
        <f t="shared" si="9"/>
        <v xml:space="preserve"> </v>
      </c>
      <c r="AQ92" s="86" t="str">
        <f t="shared" si="9"/>
        <v xml:space="preserve"> </v>
      </c>
      <c r="AR92" s="86" t="str">
        <f t="shared" si="9"/>
        <v xml:space="preserve"> </v>
      </c>
      <c r="AS92" s="86" t="str">
        <f t="shared" si="9"/>
        <v xml:space="preserve"> </v>
      </c>
      <c r="AT92" s="85"/>
      <c r="AU92" s="44"/>
    </row>
    <row r="93" spans="1:47" ht="24.75" customHeight="1" x14ac:dyDescent="0.2">
      <c r="A93" s="251" t="s">
        <v>122</v>
      </c>
      <c r="B93" s="251"/>
      <c r="C93" s="251"/>
      <c r="D93" s="251"/>
      <c r="E93" s="251"/>
      <c r="F93" s="87" t="str">
        <f t="shared" ref="F93:AS93" si="10">IF(COUNTBLANK(F6:F85)=ROWS(F6:F85)," ",IF(F92="YOK",0,100*F92/COUNTA(F6:F85)))</f>
        <v xml:space="preserve"> </v>
      </c>
      <c r="G93" s="87" t="str">
        <f t="shared" si="10"/>
        <v xml:space="preserve"> </v>
      </c>
      <c r="H93" s="87" t="str">
        <f t="shared" si="10"/>
        <v xml:space="preserve"> </v>
      </c>
      <c r="I93" s="87" t="str">
        <f t="shared" si="10"/>
        <v xml:space="preserve"> </v>
      </c>
      <c r="J93" s="87" t="str">
        <f t="shared" si="10"/>
        <v xml:space="preserve"> </v>
      </c>
      <c r="K93" s="87" t="str">
        <f t="shared" si="10"/>
        <v xml:space="preserve"> </v>
      </c>
      <c r="L93" s="87" t="str">
        <f t="shared" si="10"/>
        <v xml:space="preserve"> </v>
      </c>
      <c r="M93" s="87" t="str">
        <f t="shared" si="10"/>
        <v xml:space="preserve"> </v>
      </c>
      <c r="N93" s="87" t="str">
        <f t="shared" si="10"/>
        <v xml:space="preserve"> </v>
      </c>
      <c r="O93" s="87" t="str">
        <f t="shared" si="10"/>
        <v xml:space="preserve"> </v>
      </c>
      <c r="P93" s="87" t="str">
        <f t="shared" si="10"/>
        <v xml:space="preserve"> </v>
      </c>
      <c r="Q93" s="87" t="str">
        <f t="shared" si="10"/>
        <v xml:space="preserve"> </v>
      </c>
      <c r="R93" s="87" t="str">
        <f t="shared" si="10"/>
        <v xml:space="preserve"> </v>
      </c>
      <c r="S93" s="87" t="str">
        <f t="shared" si="10"/>
        <v xml:space="preserve"> </v>
      </c>
      <c r="T93" s="87" t="str">
        <f t="shared" si="10"/>
        <v xml:space="preserve"> </v>
      </c>
      <c r="U93" s="87" t="str">
        <f t="shared" si="10"/>
        <v xml:space="preserve"> </v>
      </c>
      <c r="V93" s="87" t="str">
        <f t="shared" si="10"/>
        <v xml:space="preserve"> </v>
      </c>
      <c r="W93" s="87" t="str">
        <f t="shared" si="10"/>
        <v xml:space="preserve"> </v>
      </c>
      <c r="X93" s="87" t="str">
        <f t="shared" si="10"/>
        <v xml:space="preserve"> </v>
      </c>
      <c r="Y93" s="87" t="str">
        <f t="shared" si="10"/>
        <v xml:space="preserve"> </v>
      </c>
      <c r="Z93" s="87" t="str">
        <f t="shared" si="10"/>
        <v xml:space="preserve"> </v>
      </c>
      <c r="AA93" s="87" t="str">
        <f t="shared" si="10"/>
        <v xml:space="preserve"> </v>
      </c>
      <c r="AB93" s="87" t="str">
        <f t="shared" si="10"/>
        <v xml:space="preserve"> </v>
      </c>
      <c r="AC93" s="87" t="str">
        <f t="shared" si="10"/>
        <v xml:space="preserve"> </v>
      </c>
      <c r="AD93" s="87" t="str">
        <f t="shared" si="10"/>
        <v xml:space="preserve"> </v>
      </c>
      <c r="AE93" s="87" t="str">
        <f t="shared" si="10"/>
        <v xml:space="preserve"> </v>
      </c>
      <c r="AF93" s="87" t="str">
        <f t="shared" si="10"/>
        <v xml:space="preserve"> </v>
      </c>
      <c r="AG93" s="87" t="str">
        <f t="shared" si="10"/>
        <v xml:space="preserve"> </v>
      </c>
      <c r="AH93" s="87" t="str">
        <f t="shared" si="10"/>
        <v xml:space="preserve"> </v>
      </c>
      <c r="AI93" s="87" t="str">
        <f t="shared" si="10"/>
        <v xml:space="preserve"> </v>
      </c>
      <c r="AJ93" s="87" t="str">
        <f t="shared" si="10"/>
        <v xml:space="preserve"> </v>
      </c>
      <c r="AK93" s="87" t="str">
        <f t="shared" si="10"/>
        <v xml:space="preserve"> </v>
      </c>
      <c r="AL93" s="87" t="str">
        <f t="shared" si="10"/>
        <v xml:space="preserve"> </v>
      </c>
      <c r="AM93" s="87" t="str">
        <f t="shared" si="10"/>
        <v xml:space="preserve"> </v>
      </c>
      <c r="AN93" s="87" t="str">
        <f t="shared" si="10"/>
        <v xml:space="preserve"> </v>
      </c>
      <c r="AO93" s="87" t="str">
        <f t="shared" si="10"/>
        <v xml:space="preserve"> </v>
      </c>
      <c r="AP93" s="87" t="str">
        <f t="shared" si="10"/>
        <v xml:space="preserve"> </v>
      </c>
      <c r="AQ93" s="87" t="str">
        <f t="shared" si="10"/>
        <v xml:space="preserve"> </v>
      </c>
      <c r="AR93" s="87" t="str">
        <f t="shared" si="10"/>
        <v xml:space="preserve"> </v>
      </c>
      <c r="AS93" s="87" t="str">
        <f t="shared" si="10"/>
        <v xml:space="preserve"> </v>
      </c>
      <c r="AT93" s="255"/>
      <c r="AU93" s="266"/>
    </row>
    <row r="94" spans="1:47" ht="9.75" customHeight="1" x14ac:dyDescent="0.2">
      <c r="A94" s="251"/>
      <c r="B94" s="251"/>
      <c r="C94" s="251"/>
      <c r="D94" s="251"/>
      <c r="E94" s="251"/>
      <c r="F94" s="89" t="str">
        <f>IF(F93&lt;&gt;" ","%"," ")</f>
        <v xml:space="preserve"> </v>
      </c>
      <c r="G94" s="89" t="str">
        <f t="shared" ref="G94:AS94" si="11">IF(G93&lt;&gt;" ","%"," ")</f>
        <v xml:space="preserve"> </v>
      </c>
      <c r="H94" s="89" t="str">
        <f t="shared" si="11"/>
        <v xml:space="preserve"> </v>
      </c>
      <c r="I94" s="89" t="str">
        <f t="shared" si="11"/>
        <v xml:space="preserve"> </v>
      </c>
      <c r="J94" s="89" t="str">
        <f t="shared" si="11"/>
        <v xml:space="preserve"> </v>
      </c>
      <c r="K94" s="89" t="str">
        <f t="shared" si="11"/>
        <v xml:space="preserve"> </v>
      </c>
      <c r="L94" s="89" t="str">
        <f t="shared" si="11"/>
        <v xml:space="preserve"> </v>
      </c>
      <c r="M94" s="89" t="str">
        <f t="shared" si="11"/>
        <v xml:space="preserve"> </v>
      </c>
      <c r="N94" s="89" t="str">
        <f t="shared" si="11"/>
        <v xml:space="preserve"> </v>
      </c>
      <c r="O94" s="89" t="str">
        <f t="shared" si="11"/>
        <v xml:space="preserve"> </v>
      </c>
      <c r="P94" s="89" t="str">
        <f t="shared" si="11"/>
        <v xml:space="preserve"> </v>
      </c>
      <c r="Q94" s="89" t="str">
        <f t="shared" si="11"/>
        <v xml:space="preserve"> </v>
      </c>
      <c r="R94" s="89" t="str">
        <f t="shared" si="11"/>
        <v xml:space="preserve"> </v>
      </c>
      <c r="S94" s="89" t="str">
        <f t="shared" si="11"/>
        <v xml:space="preserve"> </v>
      </c>
      <c r="T94" s="89" t="str">
        <f t="shared" si="11"/>
        <v xml:space="preserve"> </v>
      </c>
      <c r="U94" s="89" t="str">
        <f t="shared" si="11"/>
        <v xml:space="preserve"> </v>
      </c>
      <c r="V94" s="89" t="str">
        <f t="shared" si="11"/>
        <v xml:space="preserve"> </v>
      </c>
      <c r="W94" s="89" t="str">
        <f t="shared" si="11"/>
        <v xml:space="preserve"> </v>
      </c>
      <c r="X94" s="89" t="str">
        <f t="shared" si="11"/>
        <v xml:space="preserve"> </v>
      </c>
      <c r="Y94" s="89" t="str">
        <f t="shared" si="11"/>
        <v xml:space="preserve"> </v>
      </c>
      <c r="Z94" s="89" t="str">
        <f t="shared" si="11"/>
        <v xml:space="preserve"> </v>
      </c>
      <c r="AA94" s="89" t="str">
        <f t="shared" si="11"/>
        <v xml:space="preserve"> </v>
      </c>
      <c r="AB94" s="89" t="str">
        <f t="shared" si="11"/>
        <v xml:space="preserve"> </v>
      </c>
      <c r="AC94" s="89" t="str">
        <f t="shared" si="11"/>
        <v xml:space="preserve"> </v>
      </c>
      <c r="AD94" s="89" t="str">
        <f t="shared" si="11"/>
        <v xml:space="preserve"> </v>
      </c>
      <c r="AE94" s="89" t="str">
        <f t="shared" si="11"/>
        <v xml:space="preserve"> </v>
      </c>
      <c r="AF94" s="89" t="str">
        <f t="shared" si="11"/>
        <v xml:space="preserve"> </v>
      </c>
      <c r="AG94" s="89" t="str">
        <f t="shared" si="11"/>
        <v xml:space="preserve"> </v>
      </c>
      <c r="AH94" s="89" t="str">
        <f t="shared" si="11"/>
        <v xml:space="preserve"> </v>
      </c>
      <c r="AI94" s="89" t="str">
        <f t="shared" si="11"/>
        <v xml:space="preserve"> </v>
      </c>
      <c r="AJ94" s="89" t="str">
        <f t="shared" si="11"/>
        <v xml:space="preserve"> </v>
      </c>
      <c r="AK94" s="89" t="str">
        <f t="shared" si="11"/>
        <v xml:space="preserve"> </v>
      </c>
      <c r="AL94" s="89" t="str">
        <f t="shared" si="11"/>
        <v xml:space="preserve"> </v>
      </c>
      <c r="AM94" s="89" t="str">
        <f t="shared" si="11"/>
        <v xml:space="preserve"> </v>
      </c>
      <c r="AN94" s="89" t="str">
        <f t="shared" si="11"/>
        <v xml:space="preserve"> </v>
      </c>
      <c r="AO94" s="89" t="str">
        <f t="shared" si="11"/>
        <v xml:space="preserve"> </v>
      </c>
      <c r="AP94" s="89" t="str">
        <f t="shared" si="11"/>
        <v xml:space="preserve"> </v>
      </c>
      <c r="AQ94" s="89" t="str">
        <f t="shared" si="11"/>
        <v xml:space="preserve"> </v>
      </c>
      <c r="AR94" s="89" t="str">
        <f t="shared" si="11"/>
        <v xml:space="preserve"> </v>
      </c>
      <c r="AS94" s="89" t="str">
        <f t="shared" si="11"/>
        <v xml:space="preserve"> </v>
      </c>
      <c r="AT94" s="255"/>
      <c r="AU94" s="266"/>
    </row>
    <row r="95" spans="1:47" ht="25.5" customHeight="1" x14ac:dyDescent="0.2">
      <c r="A95" s="290" t="s">
        <v>44</v>
      </c>
      <c r="B95" s="291"/>
      <c r="C95" s="291"/>
      <c r="D95" s="291"/>
      <c r="E95" s="292"/>
      <c r="F95" s="90" t="str">
        <f t="shared" ref="F95:AS95" si="12">IF(F4=" "," ",IF(COUNTBLANK(F6:F85)=ROWS(F6:F85)," ",F88*100/F4))</f>
        <v xml:space="preserve"> </v>
      </c>
      <c r="G95" s="90" t="str">
        <f t="shared" si="12"/>
        <v xml:space="preserve"> </v>
      </c>
      <c r="H95" s="90" t="str">
        <f t="shared" si="12"/>
        <v xml:space="preserve"> </v>
      </c>
      <c r="I95" s="90" t="str">
        <f t="shared" si="12"/>
        <v xml:space="preserve"> </v>
      </c>
      <c r="J95" s="90" t="str">
        <f t="shared" si="12"/>
        <v xml:space="preserve"> </v>
      </c>
      <c r="K95" s="125" t="str">
        <f t="shared" si="12"/>
        <v xml:space="preserve"> </v>
      </c>
      <c r="L95" s="90" t="str">
        <f t="shared" si="12"/>
        <v xml:space="preserve"> </v>
      </c>
      <c r="M95" s="90" t="str">
        <f t="shared" si="12"/>
        <v xml:space="preserve"> </v>
      </c>
      <c r="N95" s="90" t="str">
        <f t="shared" si="12"/>
        <v xml:space="preserve"> </v>
      </c>
      <c r="O95" s="90" t="str">
        <f t="shared" si="12"/>
        <v xml:space="preserve"> </v>
      </c>
      <c r="P95" s="90" t="str">
        <f t="shared" si="12"/>
        <v xml:space="preserve"> </v>
      </c>
      <c r="Q95" s="90" t="str">
        <f t="shared" si="12"/>
        <v xml:space="preserve"> </v>
      </c>
      <c r="R95" s="90" t="str">
        <f t="shared" si="12"/>
        <v xml:space="preserve"> </v>
      </c>
      <c r="S95" s="90" t="str">
        <f t="shared" si="12"/>
        <v xml:space="preserve"> </v>
      </c>
      <c r="T95" s="90" t="str">
        <f t="shared" si="12"/>
        <v xml:space="preserve"> </v>
      </c>
      <c r="U95" s="90" t="str">
        <f t="shared" si="12"/>
        <v xml:space="preserve"> </v>
      </c>
      <c r="V95" s="90" t="str">
        <f t="shared" si="12"/>
        <v xml:space="preserve"> </v>
      </c>
      <c r="W95" s="90" t="str">
        <f t="shared" si="12"/>
        <v xml:space="preserve"> </v>
      </c>
      <c r="X95" s="90" t="str">
        <f t="shared" si="12"/>
        <v xml:space="preserve"> </v>
      </c>
      <c r="Y95" s="90" t="str">
        <f t="shared" si="12"/>
        <v xml:space="preserve"> </v>
      </c>
      <c r="Z95" s="90" t="str">
        <f t="shared" si="12"/>
        <v xml:space="preserve"> </v>
      </c>
      <c r="AA95" s="90" t="str">
        <f t="shared" si="12"/>
        <v xml:space="preserve"> </v>
      </c>
      <c r="AB95" s="90" t="str">
        <f t="shared" si="12"/>
        <v xml:space="preserve"> </v>
      </c>
      <c r="AC95" s="90" t="str">
        <f t="shared" si="12"/>
        <v xml:space="preserve"> </v>
      </c>
      <c r="AD95" s="90" t="str">
        <f t="shared" si="12"/>
        <v xml:space="preserve"> </v>
      </c>
      <c r="AE95" s="90" t="str">
        <f t="shared" si="12"/>
        <v xml:space="preserve"> </v>
      </c>
      <c r="AF95" s="90" t="str">
        <f t="shared" si="12"/>
        <v xml:space="preserve"> </v>
      </c>
      <c r="AG95" s="90" t="str">
        <f t="shared" si="12"/>
        <v xml:space="preserve"> </v>
      </c>
      <c r="AH95" s="90" t="str">
        <f t="shared" si="12"/>
        <v xml:space="preserve"> </v>
      </c>
      <c r="AI95" s="90" t="str">
        <f t="shared" si="12"/>
        <v xml:space="preserve"> </v>
      </c>
      <c r="AJ95" s="90" t="str">
        <f t="shared" si="12"/>
        <v xml:space="preserve"> </v>
      </c>
      <c r="AK95" s="90" t="str">
        <f t="shared" si="12"/>
        <v xml:space="preserve"> </v>
      </c>
      <c r="AL95" s="90" t="str">
        <f t="shared" si="12"/>
        <v xml:space="preserve"> </v>
      </c>
      <c r="AM95" s="90" t="str">
        <f t="shared" si="12"/>
        <v xml:space="preserve"> </v>
      </c>
      <c r="AN95" s="90" t="str">
        <f t="shared" si="12"/>
        <v xml:space="preserve"> </v>
      </c>
      <c r="AO95" s="90" t="str">
        <f t="shared" si="12"/>
        <v xml:space="preserve"> </v>
      </c>
      <c r="AP95" s="90" t="str">
        <f t="shared" si="12"/>
        <v xml:space="preserve"> </v>
      </c>
      <c r="AQ95" s="90" t="str">
        <f t="shared" si="12"/>
        <v xml:space="preserve"> </v>
      </c>
      <c r="AR95" s="90" t="str">
        <f t="shared" si="12"/>
        <v xml:space="preserve"> </v>
      </c>
      <c r="AS95" s="90" t="str">
        <f t="shared" si="12"/>
        <v xml:space="preserve"> </v>
      </c>
      <c r="AT95" s="284"/>
      <c r="AU95" s="304"/>
    </row>
    <row r="96" spans="1:47" ht="9.75" customHeight="1" x14ac:dyDescent="0.2">
      <c r="A96" s="293"/>
      <c r="B96" s="294"/>
      <c r="C96" s="294"/>
      <c r="D96" s="294"/>
      <c r="E96" s="295"/>
      <c r="F96" s="91" t="str">
        <f>IF(F95&lt;&gt;" ","%"," ")</f>
        <v xml:space="preserve"> </v>
      </c>
      <c r="G96" s="91" t="str">
        <f t="shared" ref="G96:AS96" si="13">IF(G95&lt;&gt;" ","%"," ")</f>
        <v xml:space="preserve"> </v>
      </c>
      <c r="H96" s="91" t="str">
        <f t="shared" si="13"/>
        <v xml:space="preserve"> </v>
      </c>
      <c r="I96" s="91" t="str">
        <f t="shared" si="13"/>
        <v xml:space="preserve"> </v>
      </c>
      <c r="J96" s="91" t="str">
        <f t="shared" si="13"/>
        <v xml:space="preserve"> </v>
      </c>
      <c r="K96" s="91" t="str">
        <f t="shared" si="13"/>
        <v xml:space="preserve"> </v>
      </c>
      <c r="L96" s="91" t="str">
        <f t="shared" si="13"/>
        <v xml:space="preserve"> </v>
      </c>
      <c r="M96" s="91" t="str">
        <f t="shared" si="13"/>
        <v xml:space="preserve"> </v>
      </c>
      <c r="N96" s="91" t="str">
        <f t="shared" si="13"/>
        <v xml:space="preserve"> </v>
      </c>
      <c r="O96" s="91" t="str">
        <f t="shared" si="13"/>
        <v xml:space="preserve"> </v>
      </c>
      <c r="P96" s="91" t="str">
        <f t="shared" si="13"/>
        <v xml:space="preserve"> </v>
      </c>
      <c r="Q96" s="91" t="str">
        <f t="shared" si="13"/>
        <v xml:space="preserve"> </v>
      </c>
      <c r="R96" s="91" t="str">
        <f t="shared" si="13"/>
        <v xml:space="preserve"> </v>
      </c>
      <c r="S96" s="91" t="str">
        <f t="shared" si="13"/>
        <v xml:space="preserve"> </v>
      </c>
      <c r="T96" s="91" t="str">
        <f t="shared" si="13"/>
        <v xml:space="preserve"> </v>
      </c>
      <c r="U96" s="91" t="str">
        <f t="shared" si="13"/>
        <v xml:space="preserve"> </v>
      </c>
      <c r="V96" s="91" t="str">
        <f t="shared" si="13"/>
        <v xml:space="preserve"> </v>
      </c>
      <c r="W96" s="91" t="str">
        <f t="shared" si="13"/>
        <v xml:space="preserve"> </v>
      </c>
      <c r="X96" s="91" t="str">
        <f t="shared" si="13"/>
        <v xml:space="preserve"> </v>
      </c>
      <c r="Y96" s="91" t="str">
        <f t="shared" si="13"/>
        <v xml:space="preserve"> </v>
      </c>
      <c r="Z96" s="91" t="str">
        <f t="shared" si="13"/>
        <v xml:space="preserve"> </v>
      </c>
      <c r="AA96" s="91" t="str">
        <f t="shared" si="13"/>
        <v xml:space="preserve"> </v>
      </c>
      <c r="AB96" s="91" t="str">
        <f t="shared" si="13"/>
        <v xml:space="preserve"> </v>
      </c>
      <c r="AC96" s="91" t="str">
        <f t="shared" si="13"/>
        <v xml:space="preserve"> </v>
      </c>
      <c r="AD96" s="91" t="str">
        <f t="shared" si="13"/>
        <v xml:space="preserve"> </v>
      </c>
      <c r="AE96" s="91" t="str">
        <f t="shared" si="13"/>
        <v xml:space="preserve"> </v>
      </c>
      <c r="AF96" s="91" t="str">
        <f t="shared" si="13"/>
        <v xml:space="preserve"> </v>
      </c>
      <c r="AG96" s="91" t="str">
        <f t="shared" si="13"/>
        <v xml:space="preserve"> </v>
      </c>
      <c r="AH96" s="91" t="str">
        <f t="shared" si="13"/>
        <v xml:space="preserve"> </v>
      </c>
      <c r="AI96" s="91" t="str">
        <f t="shared" si="13"/>
        <v xml:space="preserve"> </v>
      </c>
      <c r="AJ96" s="91" t="str">
        <f t="shared" si="13"/>
        <v xml:space="preserve"> </v>
      </c>
      <c r="AK96" s="91" t="str">
        <f t="shared" si="13"/>
        <v xml:space="preserve"> </v>
      </c>
      <c r="AL96" s="91" t="str">
        <f t="shared" si="13"/>
        <v xml:space="preserve"> </v>
      </c>
      <c r="AM96" s="91" t="str">
        <f t="shared" si="13"/>
        <v xml:space="preserve"> </v>
      </c>
      <c r="AN96" s="91" t="str">
        <f t="shared" si="13"/>
        <v xml:space="preserve"> </v>
      </c>
      <c r="AO96" s="91" t="str">
        <f t="shared" si="13"/>
        <v xml:space="preserve"> </v>
      </c>
      <c r="AP96" s="91" t="str">
        <f t="shared" si="13"/>
        <v xml:space="preserve"> </v>
      </c>
      <c r="AQ96" s="91" t="str">
        <f t="shared" si="13"/>
        <v xml:space="preserve"> </v>
      </c>
      <c r="AR96" s="91" t="str">
        <f t="shared" si="13"/>
        <v xml:space="preserve"> </v>
      </c>
      <c r="AS96" s="91" t="str">
        <f t="shared" si="13"/>
        <v xml:space="preserve"> </v>
      </c>
      <c r="AT96" s="285"/>
      <c r="AU96" s="305"/>
    </row>
    <row r="97" spans="1:47" ht="9.75" customHeight="1" x14ac:dyDescent="0.2">
      <c r="A97" s="8"/>
      <c r="B97" s="8"/>
      <c r="C97" s="8"/>
      <c r="D97" s="8"/>
      <c r="E97" s="8"/>
      <c r="F97" s="9"/>
      <c r="G97" s="9"/>
      <c r="H97" s="9"/>
      <c r="I97" s="9"/>
      <c r="J97" s="9"/>
      <c r="K97" s="9"/>
      <c r="L97" s="9"/>
      <c r="M97" s="9"/>
      <c r="N97" s="9"/>
      <c r="O97" s="9"/>
      <c r="P97" s="9"/>
      <c r="Q97" s="9"/>
      <c r="R97" s="9"/>
      <c r="S97" s="9"/>
      <c r="T97" s="9"/>
      <c r="U97" s="9"/>
      <c r="V97" s="9"/>
      <c r="W97" s="9"/>
      <c r="X97" s="9"/>
      <c r="Y97" s="9"/>
      <c r="Z97" s="9"/>
      <c r="AA97" s="9"/>
      <c r="AB97" s="9"/>
      <c r="AC97" s="9"/>
      <c r="AD97" s="9"/>
      <c r="AE97" s="9"/>
      <c r="AF97" s="9"/>
      <c r="AG97" s="9"/>
      <c r="AH97" s="9"/>
      <c r="AI97" s="9"/>
      <c r="AJ97" s="9"/>
      <c r="AK97" s="9"/>
      <c r="AL97" s="9"/>
      <c r="AM97" s="9"/>
      <c r="AN97" s="9"/>
      <c r="AO97" s="9"/>
      <c r="AP97" s="9"/>
      <c r="AQ97" s="9"/>
      <c r="AR97" s="9"/>
      <c r="AS97" s="9"/>
      <c r="AT97" s="10"/>
      <c r="AU97" s="10"/>
    </row>
    <row r="98" spans="1:47" ht="9.75" customHeight="1" x14ac:dyDescent="0.2">
      <c r="A98" s="8"/>
      <c r="B98" s="8"/>
      <c r="C98" s="8"/>
      <c r="D98" s="8"/>
      <c r="E98" s="8"/>
      <c r="F98" s="9"/>
      <c r="G98" s="9"/>
      <c r="H98" s="9"/>
      <c r="I98" s="9"/>
      <c r="J98" s="9"/>
      <c r="K98" s="9"/>
      <c r="L98" s="9"/>
      <c r="M98" s="9"/>
      <c r="N98" s="9"/>
      <c r="O98" s="9"/>
      <c r="P98" s="9"/>
      <c r="Q98" s="9"/>
      <c r="R98" s="9"/>
      <c r="S98" s="9"/>
      <c r="T98" s="9"/>
      <c r="U98" s="9"/>
      <c r="V98" s="9"/>
      <c r="W98" s="9"/>
      <c r="X98" s="9"/>
      <c r="Y98" s="9"/>
      <c r="Z98" s="9"/>
      <c r="AA98" s="9"/>
      <c r="AB98" s="9"/>
      <c r="AC98" s="9"/>
      <c r="AD98" s="9"/>
      <c r="AE98" s="9"/>
      <c r="AF98" s="9"/>
      <c r="AG98" s="9"/>
      <c r="AH98" s="9"/>
      <c r="AI98" s="9"/>
      <c r="AJ98" s="9"/>
      <c r="AK98" s="9"/>
      <c r="AL98" s="9"/>
      <c r="AM98" s="9"/>
      <c r="AN98" s="9"/>
      <c r="AO98" s="9"/>
      <c r="AP98" s="9"/>
      <c r="AQ98" s="9"/>
      <c r="AR98" s="9"/>
      <c r="AS98" s="9"/>
      <c r="AT98" s="10"/>
      <c r="AU98" s="10"/>
    </row>
    <row r="99" spans="1:47" ht="9.75" customHeight="1" x14ac:dyDescent="0.2">
      <c r="A99" s="8"/>
      <c r="B99" s="8"/>
      <c r="C99" s="8"/>
      <c r="D99" s="8"/>
      <c r="E99" s="8"/>
      <c r="F99" s="9"/>
      <c r="G99" s="9"/>
      <c r="H99" s="9"/>
      <c r="I99" s="9"/>
      <c r="J99" s="9"/>
      <c r="K99" s="9"/>
      <c r="L99" s="9"/>
      <c r="M99" s="9"/>
      <c r="N99" s="9"/>
      <c r="O99" s="9"/>
      <c r="P99" s="9"/>
      <c r="Q99" s="9"/>
      <c r="R99" s="9"/>
      <c r="S99" s="9"/>
      <c r="T99" s="9"/>
      <c r="U99" s="9"/>
      <c r="V99" s="9"/>
      <c r="W99" s="9"/>
      <c r="X99" s="9"/>
      <c r="Y99" s="9"/>
      <c r="Z99" s="9"/>
      <c r="AA99" s="9"/>
      <c r="AB99" s="9"/>
      <c r="AC99" s="9"/>
      <c r="AD99" s="9"/>
      <c r="AE99" s="9"/>
      <c r="AF99" s="9"/>
      <c r="AG99" s="9"/>
      <c r="AH99" s="9"/>
      <c r="AI99" s="9"/>
      <c r="AJ99" s="9"/>
      <c r="AK99" s="9"/>
      <c r="AL99" s="9"/>
      <c r="AM99" s="9"/>
      <c r="AN99" s="9"/>
      <c r="AO99" s="9"/>
      <c r="AP99" s="9"/>
      <c r="AQ99" s="9"/>
      <c r="AR99" s="9"/>
      <c r="AS99" s="9"/>
      <c r="AT99" s="10"/>
      <c r="AU99" s="10"/>
    </row>
    <row r="100" spans="1:47" ht="9.75" customHeight="1" x14ac:dyDescent="0.2">
      <c r="A100" s="8"/>
      <c r="B100" s="8"/>
      <c r="C100" s="8"/>
      <c r="D100" s="8"/>
      <c r="E100" s="8"/>
      <c r="F100" s="9"/>
      <c r="G100" s="9"/>
      <c r="H100" s="9"/>
      <c r="I100" s="9"/>
      <c r="J100" s="9"/>
      <c r="K100" s="9"/>
      <c r="L100" s="9"/>
      <c r="M100" s="9"/>
      <c r="N100" s="9"/>
      <c r="O100" s="9"/>
      <c r="P100" s="9"/>
      <c r="Q100" s="9"/>
      <c r="R100" s="9"/>
      <c r="S100" s="9"/>
      <c r="T100" s="9"/>
      <c r="U100" s="9"/>
      <c r="V100" s="9"/>
      <c r="W100" s="9"/>
      <c r="X100" s="9"/>
      <c r="Y100" s="9"/>
      <c r="Z100" s="9"/>
      <c r="AA100" s="9"/>
      <c r="AB100" s="9"/>
      <c r="AC100" s="9"/>
      <c r="AD100" s="9"/>
      <c r="AE100" s="9"/>
      <c r="AF100" s="9"/>
      <c r="AG100" s="9"/>
      <c r="AH100" s="9"/>
      <c r="AI100" s="9"/>
      <c r="AJ100" s="9"/>
      <c r="AK100" s="9"/>
      <c r="AL100" s="9"/>
      <c r="AM100" s="9"/>
      <c r="AN100" s="9"/>
      <c r="AO100" s="9"/>
      <c r="AP100" s="9"/>
      <c r="AQ100" s="9"/>
      <c r="AR100" s="9"/>
      <c r="AS100" s="9"/>
      <c r="AT100" s="10"/>
      <c r="AU100" s="10"/>
    </row>
    <row r="101" spans="1:47" ht="9.75" customHeight="1" x14ac:dyDescent="0.2">
      <c r="A101" s="8"/>
      <c r="B101" s="8"/>
      <c r="C101" s="8"/>
      <c r="D101" s="8"/>
      <c r="E101" s="8"/>
      <c r="F101" s="9"/>
      <c r="G101" s="9"/>
      <c r="H101" s="9"/>
      <c r="I101" s="9"/>
      <c r="J101" s="9"/>
      <c r="K101" s="9"/>
      <c r="L101" s="9"/>
      <c r="M101" s="9"/>
      <c r="N101" s="9"/>
      <c r="O101" s="9"/>
      <c r="P101" s="9"/>
      <c r="Q101" s="9"/>
      <c r="R101" s="9"/>
      <c r="S101" s="9"/>
      <c r="T101" s="9"/>
      <c r="U101" s="9"/>
      <c r="V101" s="9"/>
      <c r="W101" s="9"/>
      <c r="X101" s="9"/>
      <c r="Y101" s="9"/>
      <c r="Z101" s="9"/>
      <c r="AA101" s="9"/>
      <c r="AB101" s="9"/>
      <c r="AC101" s="9"/>
      <c r="AD101" s="9"/>
      <c r="AE101" s="9"/>
      <c r="AF101" s="9"/>
      <c r="AG101" s="9"/>
      <c r="AH101" s="9"/>
      <c r="AI101" s="9"/>
      <c r="AJ101" s="9"/>
      <c r="AK101" s="9"/>
      <c r="AL101" s="9"/>
      <c r="AM101" s="9"/>
      <c r="AN101" s="9"/>
      <c r="AO101" s="9"/>
      <c r="AP101" s="9"/>
      <c r="AQ101" s="9"/>
      <c r="AR101" s="9"/>
      <c r="AS101" s="9"/>
      <c r="AT101" s="10"/>
      <c r="AU101" s="10"/>
    </row>
    <row r="102" spans="1:47" ht="9.75" customHeight="1" x14ac:dyDescent="0.2">
      <c r="A102" s="8"/>
      <c r="B102" s="8"/>
      <c r="C102" s="8"/>
      <c r="D102" s="8"/>
      <c r="E102" s="8"/>
      <c r="F102" s="9"/>
      <c r="G102" s="9"/>
      <c r="H102" s="9"/>
      <c r="I102" s="9"/>
      <c r="J102" s="9"/>
      <c r="K102" s="9"/>
      <c r="L102" s="9"/>
      <c r="M102" s="9"/>
      <c r="N102" s="9"/>
      <c r="O102" s="9"/>
      <c r="P102" s="9"/>
      <c r="Q102" s="9"/>
      <c r="R102" s="9"/>
      <c r="S102" s="9"/>
      <c r="T102" s="9"/>
      <c r="U102" s="9"/>
      <c r="V102" s="9"/>
      <c r="W102" s="9"/>
      <c r="X102" s="9"/>
      <c r="Y102" s="9"/>
      <c r="Z102" s="9"/>
      <c r="AA102" s="9"/>
      <c r="AB102" s="9"/>
      <c r="AC102" s="9"/>
      <c r="AD102" s="9"/>
      <c r="AE102" s="9"/>
      <c r="AF102" s="9"/>
      <c r="AG102" s="9"/>
      <c r="AH102" s="9"/>
      <c r="AI102" s="9"/>
      <c r="AJ102" s="9"/>
      <c r="AK102" s="9"/>
      <c r="AL102" s="9"/>
      <c r="AM102" s="9"/>
      <c r="AN102" s="9"/>
      <c r="AO102" s="9"/>
      <c r="AP102" s="9"/>
      <c r="AQ102" s="9"/>
      <c r="AR102" s="9"/>
      <c r="AS102" s="9"/>
      <c r="AT102" s="10"/>
      <c r="AU102" s="10"/>
    </row>
    <row r="103" spans="1:47" ht="9.75" customHeight="1" x14ac:dyDescent="0.2">
      <c r="A103" s="8"/>
      <c r="B103" s="8"/>
      <c r="C103" s="8"/>
      <c r="D103" s="8"/>
      <c r="E103" s="8"/>
      <c r="F103" s="9"/>
      <c r="G103" s="9"/>
      <c r="H103" s="9"/>
      <c r="I103" s="9"/>
      <c r="J103" s="9"/>
      <c r="K103" s="9"/>
      <c r="L103" s="9"/>
      <c r="M103" s="9"/>
      <c r="N103" s="9"/>
      <c r="O103" s="9"/>
      <c r="P103" s="9"/>
      <c r="Q103" s="9"/>
      <c r="R103" s="9"/>
      <c r="S103" s="9"/>
      <c r="T103" s="9"/>
      <c r="U103" s="9"/>
      <c r="V103" s="9"/>
      <c r="W103" s="9"/>
      <c r="X103" s="9"/>
      <c r="Y103" s="9"/>
      <c r="Z103" s="9"/>
      <c r="AA103" s="9"/>
      <c r="AB103" s="9"/>
      <c r="AC103" s="9"/>
      <c r="AD103" s="9"/>
      <c r="AE103" s="9"/>
      <c r="AF103" s="9"/>
      <c r="AG103" s="9"/>
      <c r="AH103" s="9"/>
      <c r="AI103" s="9"/>
      <c r="AJ103" s="9"/>
      <c r="AK103" s="9"/>
      <c r="AL103" s="9"/>
      <c r="AM103" s="9"/>
      <c r="AN103" s="9"/>
      <c r="AO103" s="9"/>
      <c r="AP103" s="9"/>
      <c r="AQ103" s="9"/>
      <c r="AR103" s="9"/>
      <c r="AS103" s="9"/>
      <c r="AT103" s="10"/>
      <c r="AU103" s="10"/>
    </row>
    <row r="104" spans="1:47" ht="9.75" customHeight="1" x14ac:dyDescent="0.2">
      <c r="A104" s="8"/>
      <c r="B104" s="8"/>
      <c r="C104" s="8"/>
      <c r="D104" s="8"/>
      <c r="E104" s="8"/>
      <c r="F104" s="9"/>
      <c r="G104" s="9"/>
      <c r="H104" s="9"/>
      <c r="I104" s="9"/>
      <c r="J104" s="9"/>
      <c r="K104" s="9"/>
      <c r="L104" s="9"/>
      <c r="M104" s="9"/>
      <c r="N104" s="9"/>
      <c r="O104" s="9"/>
      <c r="P104" s="9"/>
      <c r="Q104" s="9"/>
      <c r="R104" s="9"/>
      <c r="S104" s="9"/>
      <c r="T104" s="9"/>
      <c r="U104" s="9"/>
      <c r="V104" s="9"/>
      <c r="W104" s="9"/>
      <c r="X104" s="9"/>
      <c r="Y104" s="9"/>
      <c r="Z104" s="9"/>
      <c r="AA104" s="9"/>
      <c r="AB104" s="9"/>
      <c r="AC104" s="9"/>
      <c r="AD104" s="9"/>
      <c r="AE104" s="9"/>
      <c r="AF104" s="9"/>
      <c r="AG104" s="9"/>
      <c r="AH104" s="9"/>
      <c r="AI104" s="9"/>
      <c r="AJ104" s="9"/>
      <c r="AK104" s="9"/>
      <c r="AL104" s="9"/>
      <c r="AM104" s="9"/>
      <c r="AN104" s="9"/>
      <c r="AO104" s="9"/>
      <c r="AP104" s="9"/>
      <c r="AQ104" s="9"/>
      <c r="AR104" s="9"/>
      <c r="AS104" s="9"/>
      <c r="AT104" s="10"/>
      <c r="AU104" s="10"/>
    </row>
    <row r="105" spans="1:47" ht="9.75" customHeight="1" x14ac:dyDescent="0.2">
      <c r="A105" s="8"/>
      <c r="B105" s="8"/>
      <c r="C105" s="8"/>
      <c r="D105" s="8"/>
      <c r="E105" s="8"/>
      <c r="F105" s="9"/>
      <c r="G105" s="9"/>
      <c r="H105" s="9"/>
      <c r="I105" s="9"/>
      <c r="J105" s="9"/>
      <c r="K105" s="9"/>
      <c r="L105" s="9"/>
      <c r="M105" s="9"/>
      <c r="N105" s="9"/>
      <c r="O105" s="9"/>
      <c r="P105" s="9"/>
      <c r="Q105" s="9"/>
      <c r="R105" s="9"/>
      <c r="S105" s="9"/>
      <c r="T105" s="9"/>
      <c r="U105" s="9"/>
      <c r="V105" s="9"/>
      <c r="W105" s="9"/>
      <c r="X105" s="9"/>
      <c r="Y105" s="9"/>
      <c r="Z105" s="9"/>
      <c r="AA105" s="9"/>
      <c r="AB105" s="9"/>
      <c r="AC105" s="9"/>
      <c r="AD105" s="9"/>
      <c r="AE105" s="9"/>
      <c r="AF105" s="9"/>
      <c r="AG105" s="9"/>
      <c r="AH105" s="9"/>
      <c r="AI105" s="9"/>
      <c r="AJ105" s="9"/>
      <c r="AK105" s="9"/>
      <c r="AL105" s="9"/>
      <c r="AM105" s="9"/>
      <c r="AN105" s="9"/>
      <c r="AO105" s="9"/>
      <c r="AP105" s="9"/>
      <c r="AQ105" s="9"/>
      <c r="AR105" s="9"/>
      <c r="AS105" s="9"/>
      <c r="AT105" s="10"/>
      <c r="AU105" s="10"/>
    </row>
    <row r="106" spans="1:47" ht="9.75" customHeight="1" x14ac:dyDescent="0.2">
      <c r="A106" s="8"/>
      <c r="B106" s="8"/>
      <c r="C106" s="8"/>
      <c r="D106" s="8"/>
      <c r="E106" s="8"/>
      <c r="F106" s="9"/>
      <c r="G106" s="9"/>
      <c r="H106" s="9"/>
      <c r="I106" s="9"/>
      <c r="J106" s="9"/>
      <c r="K106" s="9"/>
      <c r="L106" s="9"/>
      <c r="M106" s="9"/>
      <c r="N106" s="9"/>
      <c r="O106" s="9"/>
      <c r="P106" s="9"/>
      <c r="Q106" s="9"/>
      <c r="R106" s="9"/>
      <c r="S106" s="9"/>
      <c r="T106" s="9"/>
      <c r="U106" s="9"/>
      <c r="V106" s="9"/>
      <c r="W106" s="9"/>
      <c r="X106" s="9"/>
      <c r="Y106" s="9"/>
      <c r="Z106" s="9"/>
      <c r="AA106" s="9"/>
      <c r="AB106" s="9"/>
      <c r="AC106" s="9"/>
      <c r="AD106" s="9"/>
      <c r="AE106" s="9"/>
      <c r="AF106" s="9"/>
      <c r="AG106" s="9"/>
      <c r="AH106" s="9"/>
      <c r="AI106" s="9"/>
      <c r="AJ106" s="9"/>
      <c r="AK106" s="9"/>
      <c r="AL106" s="9"/>
      <c r="AM106" s="9"/>
      <c r="AN106" s="9"/>
      <c r="AO106" s="9"/>
      <c r="AP106" s="9"/>
      <c r="AQ106" s="9"/>
      <c r="AR106" s="9"/>
      <c r="AS106" s="9"/>
      <c r="AT106" s="10"/>
      <c r="AU106" s="10"/>
    </row>
    <row r="107" spans="1:47" ht="9.75" customHeight="1" x14ac:dyDescent="0.2">
      <c r="A107" s="8"/>
      <c r="B107" s="8"/>
      <c r="C107" s="8"/>
      <c r="D107" s="8"/>
      <c r="E107" s="8"/>
      <c r="F107" s="9"/>
      <c r="G107" s="9"/>
      <c r="H107" s="9"/>
      <c r="I107" s="9"/>
      <c r="J107" s="9"/>
      <c r="K107" s="9"/>
      <c r="L107" s="9"/>
      <c r="M107" s="9"/>
      <c r="N107" s="9"/>
      <c r="O107" s="9"/>
      <c r="P107" s="9"/>
      <c r="Q107" s="9"/>
      <c r="R107" s="9"/>
      <c r="S107" s="9"/>
      <c r="T107" s="9"/>
      <c r="U107" s="9"/>
      <c r="V107" s="9"/>
      <c r="W107" s="9"/>
      <c r="X107" s="9"/>
      <c r="Y107" s="9"/>
      <c r="Z107" s="9"/>
      <c r="AA107" s="9"/>
      <c r="AB107" s="9"/>
      <c r="AC107" s="9"/>
      <c r="AD107" s="9"/>
      <c r="AE107" s="9"/>
      <c r="AF107" s="9"/>
      <c r="AG107" s="9"/>
      <c r="AH107" s="9"/>
      <c r="AI107" s="9"/>
      <c r="AJ107" s="9"/>
      <c r="AK107" s="9"/>
      <c r="AL107" s="9"/>
      <c r="AM107" s="9"/>
      <c r="AN107" s="9"/>
      <c r="AO107" s="9"/>
      <c r="AP107" s="9"/>
      <c r="AQ107" s="9"/>
      <c r="AR107" s="9"/>
      <c r="AS107" s="9"/>
      <c r="AT107" s="10"/>
      <c r="AU107" s="10"/>
    </row>
    <row r="108" spans="1:47" ht="9.75" customHeight="1" x14ac:dyDescent="0.2">
      <c r="A108" s="8"/>
      <c r="B108" s="8"/>
      <c r="C108" s="8"/>
      <c r="D108" s="8"/>
      <c r="E108" s="8"/>
      <c r="F108" s="9"/>
      <c r="G108" s="9"/>
      <c r="H108" s="9"/>
      <c r="I108" s="9"/>
      <c r="J108" s="9"/>
      <c r="K108" s="9"/>
      <c r="L108" s="9"/>
      <c r="M108" s="9"/>
      <c r="N108" s="9"/>
      <c r="O108" s="9"/>
      <c r="P108" s="9"/>
      <c r="Q108" s="9"/>
      <c r="R108" s="9"/>
      <c r="S108" s="9"/>
      <c r="T108" s="9"/>
      <c r="U108" s="9"/>
      <c r="V108" s="9"/>
      <c r="W108" s="9"/>
      <c r="X108" s="9"/>
      <c r="Y108" s="9"/>
      <c r="Z108" s="9"/>
      <c r="AA108" s="9"/>
      <c r="AB108" s="9"/>
      <c r="AC108" s="9"/>
      <c r="AD108" s="9"/>
      <c r="AE108" s="9"/>
      <c r="AF108" s="9"/>
      <c r="AG108" s="9"/>
      <c r="AH108" s="9"/>
      <c r="AI108" s="9"/>
      <c r="AJ108" s="9"/>
      <c r="AK108" s="9"/>
      <c r="AL108" s="9"/>
      <c r="AM108" s="9"/>
      <c r="AN108" s="9"/>
      <c r="AO108" s="9"/>
      <c r="AP108" s="9"/>
      <c r="AQ108" s="9"/>
      <c r="AR108" s="9"/>
      <c r="AS108" s="9"/>
      <c r="AT108" s="10"/>
      <c r="AU108" s="10"/>
    </row>
    <row r="109" spans="1:47" ht="9.75" customHeight="1" x14ac:dyDescent="0.2">
      <c r="A109" s="8"/>
      <c r="B109" s="8"/>
      <c r="C109" s="8"/>
      <c r="D109" s="8"/>
      <c r="E109" s="8"/>
      <c r="F109" s="9"/>
      <c r="G109" s="9"/>
      <c r="H109" s="9"/>
      <c r="I109" s="9"/>
      <c r="J109" s="9"/>
      <c r="K109" s="9"/>
      <c r="L109" s="9"/>
      <c r="M109" s="9"/>
      <c r="N109" s="9"/>
      <c r="O109" s="9"/>
      <c r="P109" s="9"/>
      <c r="Q109" s="9"/>
      <c r="R109" s="9"/>
      <c r="S109" s="9"/>
      <c r="T109" s="9"/>
      <c r="U109" s="9"/>
      <c r="V109" s="9"/>
      <c r="W109" s="9"/>
      <c r="X109" s="9"/>
      <c r="Y109" s="9"/>
      <c r="Z109" s="9"/>
      <c r="AA109" s="9"/>
      <c r="AB109" s="9"/>
      <c r="AC109" s="9"/>
      <c r="AD109" s="9"/>
      <c r="AE109" s="9"/>
      <c r="AF109" s="9"/>
      <c r="AG109" s="9"/>
      <c r="AH109" s="9"/>
      <c r="AI109" s="9"/>
      <c r="AJ109" s="9"/>
      <c r="AK109" s="9"/>
      <c r="AL109" s="9"/>
      <c r="AM109" s="9"/>
      <c r="AN109" s="9"/>
      <c r="AO109" s="9"/>
      <c r="AP109" s="9"/>
      <c r="AQ109" s="9"/>
      <c r="AR109" s="9"/>
      <c r="AS109" s="9"/>
      <c r="AT109" s="10"/>
      <c r="AU109" s="10"/>
    </row>
    <row r="110" spans="1:47" ht="9.75" customHeight="1" x14ac:dyDescent="0.2">
      <c r="A110" s="8"/>
      <c r="B110" s="8"/>
      <c r="C110" s="8"/>
      <c r="D110" s="8"/>
      <c r="E110" s="8"/>
      <c r="F110" s="9"/>
      <c r="G110" s="9"/>
      <c r="H110" s="9"/>
      <c r="I110" s="9"/>
      <c r="J110" s="9"/>
      <c r="K110" s="9"/>
      <c r="L110" s="9"/>
      <c r="M110" s="9"/>
      <c r="N110" s="9"/>
      <c r="O110" s="9"/>
      <c r="P110" s="9"/>
      <c r="Q110" s="9"/>
      <c r="R110" s="9"/>
      <c r="S110" s="9"/>
      <c r="T110" s="9"/>
      <c r="U110" s="9"/>
      <c r="V110" s="9"/>
      <c r="W110" s="9"/>
      <c r="X110" s="9"/>
      <c r="Y110" s="9"/>
      <c r="Z110" s="9"/>
      <c r="AA110" s="9"/>
      <c r="AB110" s="9"/>
      <c r="AC110" s="9"/>
      <c r="AD110" s="9"/>
      <c r="AE110" s="9"/>
      <c r="AF110" s="9"/>
      <c r="AG110" s="9"/>
      <c r="AH110" s="9"/>
      <c r="AI110" s="9"/>
      <c r="AJ110" s="9"/>
      <c r="AK110" s="9"/>
      <c r="AL110" s="9"/>
      <c r="AM110" s="9"/>
      <c r="AN110" s="9"/>
      <c r="AO110" s="9"/>
      <c r="AP110" s="9"/>
      <c r="AQ110" s="9"/>
      <c r="AR110" s="9"/>
      <c r="AS110" s="9"/>
      <c r="AT110" s="10"/>
      <c r="AU110" s="10"/>
    </row>
    <row r="111" spans="1:47" ht="9.75" customHeight="1" x14ac:dyDescent="0.2">
      <c r="A111" s="8"/>
      <c r="B111" s="8"/>
      <c r="C111" s="8"/>
      <c r="D111" s="8"/>
      <c r="E111" s="8"/>
      <c r="F111" s="9"/>
      <c r="G111" s="9"/>
      <c r="H111" s="9"/>
      <c r="I111" s="9"/>
      <c r="J111" s="9"/>
      <c r="K111" s="9"/>
      <c r="L111" s="9"/>
      <c r="M111" s="9"/>
      <c r="N111" s="9"/>
      <c r="O111" s="9"/>
      <c r="P111" s="9"/>
      <c r="Q111" s="9"/>
      <c r="R111" s="9"/>
      <c r="S111" s="9"/>
      <c r="T111" s="9"/>
      <c r="U111" s="9"/>
      <c r="V111" s="9"/>
      <c r="W111" s="9"/>
      <c r="X111" s="9"/>
      <c r="Y111" s="9"/>
      <c r="Z111" s="9"/>
      <c r="AA111" s="9"/>
      <c r="AB111" s="9"/>
      <c r="AC111" s="9"/>
      <c r="AD111" s="9"/>
      <c r="AE111" s="9"/>
      <c r="AF111" s="9"/>
      <c r="AG111" s="9"/>
      <c r="AH111" s="9"/>
      <c r="AI111" s="9"/>
      <c r="AJ111" s="9"/>
      <c r="AK111" s="9"/>
      <c r="AL111" s="9"/>
      <c r="AM111" s="9"/>
      <c r="AN111" s="9"/>
      <c r="AO111" s="9"/>
      <c r="AP111" s="9"/>
      <c r="AQ111" s="9"/>
      <c r="AR111" s="9"/>
      <c r="AS111" s="9"/>
      <c r="AT111" s="10"/>
      <c r="AU111" s="10"/>
    </row>
    <row r="112" spans="1:47" ht="9.75" customHeight="1" x14ac:dyDescent="0.2">
      <c r="A112" s="8"/>
      <c r="B112" s="8"/>
      <c r="C112" s="8"/>
      <c r="D112" s="8"/>
      <c r="E112" s="8"/>
      <c r="F112" s="9"/>
      <c r="G112" s="9"/>
      <c r="H112" s="9"/>
      <c r="I112" s="9"/>
      <c r="J112" s="9"/>
      <c r="K112" s="9"/>
      <c r="L112" s="9"/>
      <c r="M112" s="9"/>
      <c r="N112" s="9"/>
      <c r="O112" s="9"/>
      <c r="P112" s="9"/>
      <c r="Q112" s="9"/>
      <c r="R112" s="9"/>
      <c r="S112" s="9"/>
      <c r="T112" s="9"/>
      <c r="U112" s="9"/>
      <c r="V112" s="9"/>
      <c r="W112" s="9"/>
      <c r="X112" s="9"/>
      <c r="Y112" s="9"/>
      <c r="Z112" s="9"/>
      <c r="AA112" s="9"/>
      <c r="AB112" s="9"/>
      <c r="AC112" s="9"/>
      <c r="AD112" s="9"/>
      <c r="AE112" s="9"/>
      <c r="AF112" s="9"/>
      <c r="AG112" s="9"/>
      <c r="AH112" s="9"/>
      <c r="AI112" s="9"/>
      <c r="AJ112" s="9"/>
      <c r="AK112" s="9"/>
      <c r="AL112" s="9"/>
      <c r="AM112" s="9"/>
      <c r="AN112" s="9"/>
      <c r="AO112" s="9"/>
      <c r="AP112" s="9"/>
      <c r="AQ112" s="9"/>
      <c r="AR112" s="9"/>
      <c r="AS112" s="9"/>
      <c r="AT112" s="10"/>
      <c r="AU112" s="10"/>
    </row>
    <row r="113" spans="1:47" ht="9.75" customHeight="1" x14ac:dyDescent="0.2">
      <c r="A113" s="8"/>
      <c r="B113" s="8"/>
      <c r="C113" s="8"/>
      <c r="D113" s="8"/>
      <c r="E113" s="8"/>
      <c r="F113" s="9"/>
      <c r="G113" s="9"/>
      <c r="H113" s="9"/>
      <c r="I113" s="9"/>
      <c r="J113" s="9"/>
      <c r="K113" s="9"/>
      <c r="L113" s="9"/>
      <c r="M113" s="9"/>
      <c r="N113" s="9"/>
      <c r="O113" s="9"/>
      <c r="P113" s="9"/>
      <c r="Q113" s="9"/>
      <c r="R113" s="9"/>
      <c r="S113" s="9"/>
      <c r="T113" s="9"/>
      <c r="U113" s="9"/>
      <c r="V113" s="9"/>
      <c r="W113" s="9"/>
      <c r="X113" s="9"/>
      <c r="Y113" s="9"/>
      <c r="Z113" s="9"/>
      <c r="AA113" s="9"/>
      <c r="AB113" s="9"/>
      <c r="AC113" s="9"/>
      <c r="AD113" s="9"/>
      <c r="AE113" s="9"/>
      <c r="AF113" s="9"/>
      <c r="AG113" s="9"/>
      <c r="AH113" s="9"/>
      <c r="AI113" s="9"/>
      <c r="AJ113" s="9"/>
      <c r="AK113" s="9"/>
      <c r="AL113" s="9"/>
      <c r="AM113" s="9"/>
      <c r="AN113" s="9"/>
      <c r="AO113" s="9"/>
      <c r="AP113" s="9"/>
      <c r="AQ113" s="9"/>
      <c r="AR113" s="9"/>
      <c r="AS113" s="9"/>
      <c r="AT113" s="10"/>
      <c r="AU113" s="10"/>
    </row>
    <row r="114" spans="1:47" ht="9.75" customHeight="1" x14ac:dyDescent="0.2">
      <c r="A114" s="11"/>
      <c r="B114" s="11"/>
      <c r="C114" s="11"/>
      <c r="D114" s="11"/>
      <c r="E114" s="11"/>
      <c r="F114" s="12"/>
      <c r="G114" s="12"/>
      <c r="H114" s="12"/>
      <c r="I114" s="12"/>
      <c r="J114" s="12"/>
      <c r="K114" s="12"/>
      <c r="L114" s="12"/>
      <c r="M114" s="12"/>
      <c r="N114" s="12"/>
      <c r="O114" s="12"/>
      <c r="P114" s="12"/>
      <c r="Q114" s="12"/>
      <c r="R114" s="12"/>
      <c r="S114" s="12"/>
      <c r="T114" s="12"/>
      <c r="U114" s="12"/>
      <c r="V114" s="12"/>
      <c r="W114" s="12"/>
      <c r="X114" s="12"/>
      <c r="Y114" s="12"/>
      <c r="Z114" s="12"/>
      <c r="AA114" s="12"/>
      <c r="AB114" s="12"/>
      <c r="AC114" s="12"/>
      <c r="AD114" s="12"/>
      <c r="AE114" s="12"/>
      <c r="AF114" s="12"/>
      <c r="AG114" s="12"/>
      <c r="AH114" s="12"/>
      <c r="AI114" s="12"/>
      <c r="AJ114" s="12"/>
      <c r="AK114" s="12"/>
      <c r="AL114" s="12"/>
      <c r="AM114" s="12"/>
      <c r="AN114" s="12"/>
      <c r="AO114" s="12"/>
      <c r="AP114" s="12"/>
      <c r="AQ114" s="12"/>
      <c r="AR114" s="12"/>
      <c r="AS114" s="12"/>
      <c r="AT114" s="13"/>
      <c r="AU114" s="13"/>
    </row>
    <row r="115" spans="1:47" ht="12.75" customHeight="1" x14ac:dyDescent="0.2">
      <c r="A115" s="281" t="s">
        <v>45</v>
      </c>
      <c r="B115" s="281"/>
      <c r="C115" s="281"/>
      <c r="D115" s="281"/>
      <c r="E115" s="287" t="s">
        <v>152</v>
      </c>
      <c r="F115" s="288"/>
      <c r="G115" s="288"/>
      <c r="H115" s="288"/>
      <c r="I115" s="288"/>
      <c r="J115" s="288"/>
      <c r="K115" s="288"/>
      <c r="L115" s="288"/>
      <c r="M115" s="288"/>
      <c r="N115" s="288"/>
      <c r="O115" s="288"/>
      <c r="P115" s="288"/>
      <c r="Q115" s="288"/>
      <c r="R115" s="288"/>
      <c r="S115" s="288"/>
      <c r="T115" s="288"/>
      <c r="U115" s="288"/>
      <c r="V115" s="288"/>
      <c r="W115" s="289"/>
      <c r="X115" s="287" t="s">
        <v>153</v>
      </c>
      <c r="Y115" s="288"/>
      <c r="Z115" s="288"/>
      <c r="AA115" s="288"/>
      <c r="AB115" s="288"/>
      <c r="AC115" s="288"/>
      <c r="AD115" s="288"/>
      <c r="AE115" s="288"/>
      <c r="AF115" s="288"/>
      <c r="AG115" s="288"/>
      <c r="AH115" s="288"/>
      <c r="AI115" s="288"/>
      <c r="AJ115" s="288"/>
      <c r="AK115" s="288"/>
      <c r="AL115" s="288"/>
      <c r="AM115" s="288"/>
      <c r="AN115" s="288"/>
      <c r="AO115" s="288"/>
      <c r="AP115" s="288"/>
      <c r="AQ115" s="288"/>
      <c r="AR115" s="288"/>
      <c r="AS115" s="288"/>
      <c r="AT115" s="288"/>
      <c r="AU115" s="92"/>
    </row>
    <row r="116" spans="1:47" ht="12" customHeight="1" x14ac:dyDescent="0.2">
      <c r="A116" s="248" t="s">
        <v>124</v>
      </c>
      <c r="B116" s="249"/>
      <c r="C116" s="279" t="str">
        <f>IF(COUNTIF(AT6:AT85," ")=ROWS(AT6:AT85)," ",LARGE(AT6:AT85,1))</f>
        <v xml:space="preserve"> </v>
      </c>
      <c r="D116" s="279"/>
      <c r="E116" s="98"/>
      <c r="F116" s="101"/>
      <c r="G116" s="101"/>
      <c r="H116" s="98"/>
      <c r="I116" s="100"/>
      <c r="J116" s="100"/>
      <c r="K116" s="100"/>
      <c r="L116" s="14"/>
      <c r="M116" s="14"/>
      <c r="N116" s="14"/>
      <c r="O116" s="14"/>
      <c r="P116" s="14"/>
      <c r="Q116" s="14"/>
      <c r="R116" s="14"/>
      <c r="S116" s="14"/>
      <c r="T116" s="14"/>
      <c r="U116" s="14"/>
      <c r="V116" s="14"/>
      <c r="W116" s="14"/>
      <c r="X116" s="14"/>
      <c r="Y116" s="14"/>
      <c r="Z116" s="14"/>
      <c r="AA116" s="14"/>
      <c r="AB116" s="14"/>
      <c r="AC116" s="14"/>
      <c r="AD116" s="14"/>
      <c r="AE116" s="14"/>
      <c r="AF116" s="14"/>
      <c r="AG116" s="14"/>
      <c r="AH116" s="14"/>
      <c r="AI116" s="14"/>
      <c r="AJ116" s="14"/>
      <c r="AK116" s="14"/>
      <c r="AL116" s="14"/>
      <c r="AM116" s="14"/>
      <c r="AN116" s="14"/>
      <c r="AO116" s="14"/>
      <c r="AP116" s="14"/>
      <c r="AQ116" s="14"/>
      <c r="AR116" s="14"/>
      <c r="AS116" s="14"/>
      <c r="AT116" s="15"/>
      <c r="AU116" s="13"/>
    </row>
    <row r="117" spans="1:47" ht="14.1" customHeight="1" x14ac:dyDescent="0.2">
      <c r="A117" s="248" t="s">
        <v>21</v>
      </c>
      <c r="B117" s="249"/>
      <c r="C117" s="279" t="str">
        <f>IF(COUNTIF(AT6:AT85," ")=ROWS(AT6:AT85)," ",SMALL(AT6:AT85,1))</f>
        <v xml:space="preserve"> </v>
      </c>
      <c r="D117" s="279"/>
      <c r="E117" s="98"/>
      <c r="F117" s="101"/>
      <c r="G117" s="101"/>
      <c r="H117" s="98"/>
      <c r="I117" s="100"/>
      <c r="J117" s="100"/>
      <c r="K117" s="100"/>
      <c r="L117" s="14"/>
      <c r="M117" s="14"/>
      <c r="N117" s="14"/>
      <c r="O117" s="14"/>
      <c r="P117" s="14"/>
      <c r="Q117" s="14"/>
      <c r="R117" s="14"/>
      <c r="S117" s="14"/>
      <c r="T117" s="14"/>
      <c r="U117" s="14"/>
      <c r="V117" s="14"/>
      <c r="W117" s="14"/>
      <c r="X117" s="14"/>
      <c r="Y117" s="14"/>
      <c r="Z117" s="14"/>
      <c r="AA117" s="14"/>
      <c r="AB117" s="14"/>
      <c r="AC117" s="14"/>
      <c r="AD117" s="14"/>
      <c r="AE117" s="14"/>
      <c r="AF117" s="14"/>
      <c r="AG117" s="14"/>
      <c r="AH117" s="14"/>
      <c r="AI117" s="14"/>
      <c r="AJ117" s="14"/>
      <c r="AK117" s="14"/>
      <c r="AL117" s="14"/>
      <c r="AM117" s="14"/>
      <c r="AN117" s="14"/>
      <c r="AO117" s="14"/>
      <c r="AP117" s="14"/>
      <c r="AQ117" s="14"/>
      <c r="AR117" s="14"/>
      <c r="AS117" s="14"/>
      <c r="AT117" s="15"/>
      <c r="AU117" s="13"/>
    </row>
    <row r="118" spans="1:47" ht="14.1" customHeight="1" x14ac:dyDescent="0.2">
      <c r="A118" s="250" t="s">
        <v>22</v>
      </c>
      <c r="B118" s="250"/>
      <c r="C118" s="280" t="str">
        <f>AT88</f>
        <v xml:space="preserve"> </v>
      </c>
      <c r="D118" s="280"/>
      <c r="E118" s="98"/>
      <c r="F118" s="101"/>
      <c r="G118" s="101"/>
      <c r="H118" s="98"/>
      <c r="I118" s="100"/>
      <c r="J118" s="100"/>
      <c r="K118" s="100"/>
      <c r="L118" s="14"/>
      <c r="M118" s="14"/>
      <c r="N118" s="14"/>
      <c r="O118" s="14"/>
      <c r="P118" s="14"/>
      <c r="Q118" s="14"/>
      <c r="R118" s="14"/>
      <c r="S118" s="14"/>
      <c r="T118" s="14"/>
      <c r="U118" s="14"/>
      <c r="V118" s="14"/>
      <c r="W118" s="14"/>
      <c r="X118" s="14"/>
      <c r="Y118" s="14"/>
      <c r="Z118" s="14"/>
      <c r="AA118" s="14"/>
      <c r="AB118" s="14"/>
      <c r="AC118" s="14"/>
      <c r="AD118" s="14"/>
      <c r="AE118" s="14"/>
      <c r="AF118" s="286"/>
      <c r="AG118" s="286"/>
      <c r="AH118" s="286"/>
      <c r="AI118" s="286"/>
      <c r="AJ118" s="286"/>
      <c r="AK118" s="286"/>
      <c r="AL118" s="286"/>
      <c r="AM118" s="286"/>
      <c r="AN118" s="286"/>
      <c r="AO118" s="14"/>
      <c r="AP118" s="14"/>
      <c r="AQ118" s="14"/>
      <c r="AR118" s="14"/>
      <c r="AS118" s="14"/>
      <c r="AT118" s="15"/>
      <c r="AU118" s="13"/>
    </row>
    <row r="119" spans="1:47" ht="14.1" customHeight="1" x14ac:dyDescent="0.2">
      <c r="A119" s="282" t="s">
        <v>134</v>
      </c>
      <c r="B119" s="283"/>
      <c r="C119" s="97" t="s">
        <v>125</v>
      </c>
      <c r="D119" s="97" t="s">
        <v>126</v>
      </c>
      <c r="E119" s="98"/>
      <c r="F119" s="101"/>
      <c r="G119" s="101"/>
      <c r="H119" s="98"/>
      <c r="I119" s="100"/>
      <c r="J119" s="100"/>
      <c r="K119" s="100"/>
      <c r="L119" s="14"/>
      <c r="M119" s="14"/>
      <c r="N119" s="14"/>
      <c r="O119" s="14"/>
      <c r="P119" s="14"/>
      <c r="Q119" s="14"/>
      <c r="R119" s="14"/>
      <c r="S119" s="14"/>
      <c r="T119" s="14"/>
      <c r="U119" s="14"/>
      <c r="V119" s="14"/>
      <c r="W119" s="14"/>
      <c r="X119" s="14"/>
      <c r="Y119" s="14"/>
      <c r="Z119" s="14"/>
      <c r="AA119" s="14"/>
      <c r="AB119" s="14"/>
      <c r="AC119" s="14"/>
      <c r="AD119" s="14"/>
      <c r="AE119" s="14"/>
      <c r="AF119" s="14"/>
      <c r="AG119" s="14"/>
      <c r="AH119" s="14"/>
      <c r="AI119" s="14"/>
      <c r="AJ119" s="14"/>
      <c r="AK119" s="14"/>
      <c r="AL119" s="14"/>
      <c r="AM119" s="14"/>
      <c r="AN119" s="14"/>
      <c r="AO119" s="14"/>
      <c r="AP119" s="14"/>
      <c r="AQ119" s="14"/>
      <c r="AR119" s="14"/>
      <c r="AS119" s="14"/>
      <c r="AT119" s="15"/>
      <c r="AU119" s="13"/>
    </row>
    <row r="120" spans="1:47" ht="14.1" customHeight="1" x14ac:dyDescent="0.2">
      <c r="A120" s="277" t="s">
        <v>40</v>
      </c>
      <c r="B120" s="278"/>
      <c r="C120" s="119">
        <f>COUNTIFS($AT$6:$AT$85,"&gt;=0",$AT$6:$AT$85,"&lt;=29")</f>
        <v>0</v>
      </c>
      <c r="D120" s="104" t="str">
        <f>IF(C120=0," ",100*C120/C129)</f>
        <v xml:space="preserve"> </v>
      </c>
      <c r="E120" s="98"/>
      <c r="F120" s="101"/>
      <c r="G120" s="101"/>
      <c r="H120" s="98"/>
      <c r="I120" s="100"/>
      <c r="J120" s="100"/>
      <c r="K120" s="100"/>
      <c r="L120" s="14"/>
      <c r="M120" s="14"/>
      <c r="N120" s="14"/>
      <c r="O120" s="14"/>
      <c r="P120" s="14"/>
      <c r="Q120" s="14"/>
      <c r="R120" s="14"/>
      <c r="S120" s="14"/>
      <c r="T120" s="14"/>
      <c r="U120" s="14"/>
      <c r="V120" s="14"/>
      <c r="W120" s="14"/>
      <c r="X120" s="14"/>
      <c r="Y120" s="14"/>
      <c r="Z120" s="14"/>
      <c r="AA120" s="14"/>
      <c r="AB120" s="14"/>
      <c r="AC120" s="14"/>
      <c r="AD120" s="14"/>
      <c r="AE120" s="14"/>
      <c r="AF120" s="14"/>
      <c r="AG120" s="14"/>
      <c r="AH120" s="14"/>
      <c r="AI120" s="14"/>
      <c r="AJ120" s="14"/>
      <c r="AK120" s="14"/>
      <c r="AL120" s="14"/>
      <c r="AM120" s="14"/>
      <c r="AN120" s="14"/>
      <c r="AO120" s="14"/>
      <c r="AP120" s="14"/>
      <c r="AQ120" s="14"/>
      <c r="AR120" s="14"/>
      <c r="AS120" s="14"/>
      <c r="AT120" s="13"/>
      <c r="AU120" s="13"/>
    </row>
    <row r="121" spans="1:47" ht="14.1" customHeight="1" x14ac:dyDescent="0.2">
      <c r="A121" s="277" t="s">
        <v>39</v>
      </c>
      <c r="B121" s="278"/>
      <c r="C121" s="119">
        <f>COUNTIFS($AT$6:$AT$85,"&gt;=30",$AT$6:$AT$85,"&lt;=39")</f>
        <v>0</v>
      </c>
      <c r="D121" s="104" t="str">
        <f>IF(C121=0," ",100*C121/C129)</f>
        <v xml:space="preserve"> </v>
      </c>
      <c r="E121" s="98"/>
      <c r="F121" s="101"/>
      <c r="G121" s="101"/>
      <c r="H121" s="98"/>
      <c r="I121" s="100"/>
      <c r="J121" s="100"/>
      <c r="K121" s="100"/>
      <c r="L121" s="14"/>
      <c r="M121" s="14"/>
      <c r="N121" s="14"/>
      <c r="O121" s="14"/>
      <c r="P121" s="14"/>
      <c r="Q121" s="14"/>
      <c r="R121" s="14"/>
      <c r="S121" s="14"/>
      <c r="T121" s="14"/>
      <c r="U121" s="14"/>
      <c r="V121" s="14"/>
      <c r="W121" s="14"/>
      <c r="X121" s="14"/>
      <c r="Y121" s="14"/>
      <c r="Z121" s="14"/>
      <c r="AA121" s="14"/>
      <c r="AB121" s="14"/>
      <c r="AC121" s="14"/>
      <c r="AD121" s="14"/>
      <c r="AE121" s="14"/>
      <c r="AF121" s="14"/>
      <c r="AG121" s="14"/>
      <c r="AH121" s="14"/>
      <c r="AI121" s="14"/>
      <c r="AJ121" s="14"/>
      <c r="AK121" s="14"/>
      <c r="AL121" s="14"/>
      <c r="AM121" s="14"/>
      <c r="AN121" s="14"/>
      <c r="AO121" s="14"/>
      <c r="AP121" s="14"/>
      <c r="AQ121" s="14"/>
      <c r="AR121" s="14"/>
      <c r="AS121" s="14"/>
      <c r="AT121" s="13"/>
      <c r="AU121" s="13"/>
    </row>
    <row r="122" spans="1:47" ht="14.1" customHeight="1" x14ac:dyDescent="0.2">
      <c r="A122" s="277" t="s">
        <v>38</v>
      </c>
      <c r="B122" s="278"/>
      <c r="C122" s="119">
        <f>COUNTIFS($AT$6:$AT$85,"&gt;=40",$AT$6:$AT$85,"&lt;=49")</f>
        <v>0</v>
      </c>
      <c r="D122" s="104" t="str">
        <f>IF(C122=0," ",100*C122/C129)</f>
        <v xml:space="preserve"> </v>
      </c>
      <c r="E122" s="98"/>
      <c r="F122" s="101"/>
      <c r="G122" s="101"/>
      <c r="H122" s="98"/>
      <c r="I122" s="100"/>
      <c r="J122" s="100"/>
      <c r="K122" s="100"/>
      <c r="L122" s="14"/>
      <c r="M122" s="14"/>
      <c r="N122" s="14"/>
      <c r="O122" s="14"/>
      <c r="P122" s="14"/>
      <c r="Q122" s="14"/>
      <c r="R122" s="14"/>
      <c r="S122" s="14"/>
      <c r="T122" s="14"/>
      <c r="U122" s="14"/>
      <c r="V122" s="14"/>
      <c r="W122" s="14"/>
      <c r="X122" s="14"/>
      <c r="Y122" s="14"/>
      <c r="Z122" s="14"/>
      <c r="AA122" s="14"/>
      <c r="AB122" s="14"/>
      <c r="AC122" s="14"/>
      <c r="AD122" s="14"/>
      <c r="AE122" s="14"/>
      <c r="AF122" s="14"/>
      <c r="AG122" s="14"/>
      <c r="AH122" s="14"/>
      <c r="AI122" s="14"/>
      <c r="AJ122" s="14"/>
      <c r="AK122" s="14"/>
      <c r="AL122" s="14"/>
      <c r="AM122" s="14"/>
      <c r="AN122" s="14"/>
      <c r="AO122" s="14"/>
      <c r="AP122" s="14"/>
      <c r="AQ122" s="14"/>
      <c r="AR122" s="14"/>
      <c r="AS122" s="14"/>
      <c r="AT122" s="13"/>
      <c r="AU122" s="13"/>
    </row>
    <row r="123" spans="1:47" ht="14.1" customHeight="1" x14ac:dyDescent="0.2">
      <c r="A123" s="277" t="s">
        <v>37</v>
      </c>
      <c r="B123" s="278"/>
      <c r="C123" s="119">
        <f>COUNTIFS($AT$6:$AT$85,"&gt;=50",$AT$6:$AT$85,"&lt;=59")</f>
        <v>0</v>
      </c>
      <c r="D123" s="104" t="str">
        <f>IF(C123=0," ",100*C123/C129)</f>
        <v xml:space="preserve"> </v>
      </c>
      <c r="E123" s="98"/>
      <c r="F123" s="101"/>
      <c r="G123" s="101"/>
      <c r="H123" s="98"/>
      <c r="I123" s="100"/>
      <c r="J123" s="100"/>
      <c r="K123" s="100"/>
      <c r="L123" s="14"/>
      <c r="M123" s="14"/>
      <c r="N123" s="14"/>
      <c r="O123" s="14"/>
      <c r="P123" s="14"/>
      <c r="Q123" s="14"/>
      <c r="R123" s="14"/>
      <c r="S123" s="14"/>
      <c r="T123" s="14"/>
      <c r="U123" s="14"/>
      <c r="V123" s="14"/>
      <c r="W123" s="14"/>
      <c r="X123" s="14"/>
      <c r="Y123" s="14"/>
      <c r="Z123" s="14"/>
      <c r="AA123" s="14"/>
      <c r="AB123" s="14"/>
      <c r="AC123" s="14"/>
      <c r="AD123" s="14"/>
      <c r="AE123" s="14"/>
      <c r="AF123" s="14"/>
      <c r="AG123" s="14"/>
      <c r="AH123" s="14"/>
      <c r="AI123" s="14"/>
      <c r="AJ123" s="14"/>
      <c r="AK123" s="14"/>
      <c r="AL123" s="14"/>
      <c r="AM123" s="14"/>
      <c r="AN123" s="14"/>
      <c r="AO123" s="14"/>
      <c r="AP123" s="14"/>
      <c r="AQ123" s="14"/>
      <c r="AR123" s="14"/>
      <c r="AS123" s="14"/>
      <c r="AT123" s="13"/>
      <c r="AU123" s="13"/>
    </row>
    <row r="124" spans="1:47" ht="14.1" customHeight="1" x14ac:dyDescent="0.2">
      <c r="A124" s="277" t="s">
        <v>33</v>
      </c>
      <c r="B124" s="278"/>
      <c r="C124" s="119">
        <f>COUNTIFS($AT$6:$AT$85,"&gt;=60",$AT$6:$AT$85,"&lt;=69")</f>
        <v>0</v>
      </c>
      <c r="D124" s="104" t="str">
        <f>IF(C124=0," ",100*C124/C129)</f>
        <v xml:space="preserve"> </v>
      </c>
      <c r="E124" s="98"/>
      <c r="F124" s="101"/>
      <c r="G124" s="101"/>
      <c r="H124" s="98"/>
      <c r="I124" s="100"/>
      <c r="J124" s="100"/>
      <c r="K124" s="100"/>
      <c r="L124" s="14"/>
      <c r="M124" s="14"/>
      <c r="N124" s="14"/>
      <c r="O124" s="14"/>
      <c r="P124" s="14"/>
      <c r="Q124" s="14"/>
      <c r="R124" s="14"/>
      <c r="S124" s="14"/>
      <c r="T124" s="14"/>
      <c r="U124" s="14"/>
      <c r="V124" s="14"/>
      <c r="W124" s="14"/>
      <c r="X124" s="14"/>
      <c r="Y124" s="14"/>
      <c r="Z124" s="14"/>
      <c r="AA124" s="14"/>
      <c r="AB124" s="14"/>
      <c r="AC124" s="14"/>
      <c r="AD124" s="14"/>
      <c r="AE124" s="14"/>
      <c r="AF124" s="14"/>
      <c r="AG124" s="14"/>
      <c r="AH124" s="14"/>
      <c r="AI124" s="14"/>
      <c r="AJ124" s="14"/>
      <c r="AK124" s="14"/>
      <c r="AL124" s="14"/>
      <c r="AM124" s="14"/>
      <c r="AN124" s="14"/>
      <c r="AO124" s="14"/>
      <c r="AP124" s="14"/>
      <c r="AQ124" s="14"/>
      <c r="AR124" s="14"/>
      <c r="AS124" s="14"/>
      <c r="AT124" s="13"/>
      <c r="AU124" s="13"/>
    </row>
    <row r="125" spans="1:47" ht="14.1" customHeight="1" x14ac:dyDescent="0.2">
      <c r="A125" s="277" t="s">
        <v>36</v>
      </c>
      <c r="B125" s="278"/>
      <c r="C125" s="119">
        <f>COUNTIFS($AT$6:$AT$85,"&gt;=70",$AT$6:$AT$85,"&lt;=74")</f>
        <v>0</v>
      </c>
      <c r="D125" s="104" t="str">
        <f>IF(C125=0," ",100*C125/C129)</f>
        <v xml:space="preserve"> </v>
      </c>
      <c r="E125" s="98"/>
      <c r="F125" s="101"/>
      <c r="G125" s="101"/>
      <c r="H125" s="98"/>
      <c r="I125" s="100"/>
      <c r="J125" s="100"/>
      <c r="K125" s="100"/>
      <c r="L125" s="14"/>
      <c r="M125" s="14"/>
      <c r="N125" s="14"/>
      <c r="O125" s="14"/>
      <c r="P125" s="14"/>
      <c r="Q125" s="14"/>
      <c r="R125" s="14"/>
      <c r="S125" s="14"/>
      <c r="T125" s="14"/>
      <c r="U125" s="14"/>
      <c r="V125" s="14"/>
      <c r="W125" s="14"/>
      <c r="X125" s="14"/>
      <c r="Y125" s="14"/>
      <c r="Z125" s="14"/>
      <c r="AA125" s="14"/>
      <c r="AB125" s="14"/>
      <c r="AC125" s="14"/>
      <c r="AD125" s="14"/>
      <c r="AE125" s="14"/>
      <c r="AF125" s="14"/>
      <c r="AG125" s="14"/>
      <c r="AH125" s="14"/>
      <c r="AI125" s="14"/>
      <c r="AJ125" s="14"/>
      <c r="AK125" s="14"/>
      <c r="AL125" s="14"/>
      <c r="AM125" s="14"/>
      <c r="AN125" s="14"/>
      <c r="AO125" s="14"/>
      <c r="AP125" s="14"/>
      <c r="AQ125" s="14"/>
      <c r="AR125" s="14"/>
      <c r="AS125" s="14"/>
      <c r="AT125" s="13"/>
      <c r="AU125" s="13"/>
    </row>
    <row r="126" spans="1:47" ht="14.1" customHeight="1" x14ac:dyDescent="0.2">
      <c r="A126" s="277" t="s">
        <v>35</v>
      </c>
      <c r="B126" s="278"/>
      <c r="C126" s="119">
        <f>COUNTIFS($AT$6:$AT$85,"&gt;=75",$AT$6:$AT$85,"&lt;=79")</f>
        <v>0</v>
      </c>
      <c r="D126" s="104" t="str">
        <f>IF(C126=0," ",100*C126/C129)</f>
        <v xml:space="preserve"> </v>
      </c>
      <c r="E126"/>
      <c r="F126" s="102"/>
      <c r="G126" s="103"/>
      <c r="H126" s="42"/>
      <c r="I126" s="42"/>
      <c r="J126" s="42"/>
      <c r="K126" s="42"/>
      <c r="L126" s="14"/>
      <c r="M126" s="14"/>
      <c r="N126" s="14"/>
      <c r="O126" s="14"/>
      <c r="P126" s="14"/>
      <c r="Q126" s="14"/>
      <c r="R126" s="14"/>
      <c r="S126" s="14"/>
      <c r="T126" s="14"/>
      <c r="U126" s="14"/>
      <c r="V126" s="14"/>
      <c r="W126" s="14"/>
      <c r="X126" s="14"/>
      <c r="Y126" s="14"/>
      <c r="Z126" s="14"/>
      <c r="AA126" s="14"/>
      <c r="AB126" s="14"/>
      <c r="AC126" s="14"/>
      <c r="AD126" s="14"/>
      <c r="AE126" s="14"/>
      <c r="AF126" s="14"/>
      <c r="AG126" s="14"/>
      <c r="AH126" s="14"/>
      <c r="AI126" s="14"/>
      <c r="AJ126" s="14"/>
      <c r="AK126" s="14"/>
      <c r="AL126" s="14"/>
      <c r="AM126" s="14"/>
      <c r="AN126" s="14"/>
      <c r="AO126" s="14"/>
      <c r="AP126" s="14"/>
      <c r="AQ126" s="14"/>
      <c r="AR126" s="14"/>
      <c r="AS126" s="14"/>
      <c r="AT126" s="13"/>
      <c r="AU126" s="13"/>
    </row>
    <row r="127" spans="1:47" ht="14.1" customHeight="1" x14ac:dyDescent="0.2">
      <c r="A127" s="277" t="s">
        <v>34</v>
      </c>
      <c r="B127" s="278"/>
      <c r="C127" s="119">
        <f>COUNTIFS($AT$6:$AT$85,"&gt;=80",$AT$6:$AT$85,"&lt;=89")</f>
        <v>0</v>
      </c>
      <c r="D127" s="104" t="str">
        <f>IF(C127=0," ",100*C127/C129)</f>
        <v xml:space="preserve"> </v>
      </c>
      <c r="E127"/>
      <c r="F127"/>
      <c r="G127"/>
      <c r="H127" s="99"/>
      <c r="I127" s="99"/>
      <c r="J127" s="99"/>
      <c r="K127" s="99"/>
      <c r="L127" s="12"/>
      <c r="M127" s="12"/>
      <c r="N127" s="12"/>
      <c r="O127" s="12"/>
      <c r="P127" s="12"/>
      <c r="Q127" s="12"/>
      <c r="R127" s="12"/>
      <c r="S127" s="12"/>
      <c r="T127" s="12"/>
      <c r="U127" s="12"/>
      <c r="V127" s="12"/>
      <c r="W127" s="12"/>
      <c r="X127" s="12"/>
      <c r="Y127" s="12"/>
      <c r="Z127" s="12"/>
      <c r="AA127" s="12"/>
      <c r="AB127" s="12"/>
      <c r="AC127" s="12"/>
      <c r="AD127" s="12"/>
      <c r="AE127" s="12"/>
      <c r="AF127" s="12"/>
      <c r="AG127" s="12"/>
      <c r="AH127" s="12"/>
      <c r="AI127" s="12"/>
      <c r="AJ127" s="12"/>
      <c r="AK127" s="12"/>
      <c r="AL127" s="12"/>
      <c r="AM127" s="12"/>
      <c r="AN127" s="12"/>
      <c r="AO127" s="12"/>
      <c r="AP127" s="12"/>
      <c r="AQ127" s="12"/>
      <c r="AR127" s="12"/>
      <c r="AS127" s="12"/>
      <c r="AT127" s="13"/>
      <c r="AU127" s="13"/>
    </row>
    <row r="128" spans="1:47" ht="12" customHeight="1" x14ac:dyDescent="0.2">
      <c r="A128" s="277" t="s">
        <v>32</v>
      </c>
      <c r="B128" s="278"/>
      <c r="C128" s="119">
        <f>COUNTIFS($AT$6:$AT$85,"&gt;=90",$AT$6:$AT$85,"&lt;=100")</f>
        <v>0</v>
      </c>
      <c r="D128" s="104" t="str">
        <f>IF(C128=0," ",100*C128/C129)</f>
        <v xml:space="preserve"> </v>
      </c>
      <c r="E128" s="8"/>
      <c r="F128" s="9"/>
      <c r="G128" s="9"/>
      <c r="H128" s="9"/>
      <c r="I128" s="9"/>
      <c r="J128" s="9"/>
      <c r="K128" s="9"/>
      <c r="L128" s="12"/>
      <c r="M128" s="12"/>
      <c r="N128" s="12"/>
      <c r="O128" s="12"/>
      <c r="P128" s="12"/>
      <c r="Q128" s="12"/>
      <c r="R128" s="12"/>
      <c r="S128" s="12"/>
      <c r="T128" s="12"/>
      <c r="U128" s="12"/>
      <c r="V128" s="12"/>
      <c r="W128" s="12"/>
      <c r="X128" s="12"/>
      <c r="Y128" s="12"/>
      <c r="Z128" s="12"/>
      <c r="AA128" s="12"/>
      <c r="AB128" s="12"/>
      <c r="AC128" s="12"/>
      <c r="AD128" s="12"/>
      <c r="AE128" s="12"/>
      <c r="AF128" s="12"/>
      <c r="AG128" s="12"/>
      <c r="AH128" s="12"/>
      <c r="AI128" s="12"/>
      <c r="AJ128" s="12"/>
      <c r="AK128" s="12"/>
      <c r="AL128" s="12"/>
      <c r="AM128" s="12"/>
      <c r="AN128" s="12"/>
      <c r="AO128" s="12"/>
      <c r="AP128" s="12"/>
      <c r="AQ128" s="12"/>
      <c r="AR128" s="12"/>
      <c r="AS128" s="12"/>
      <c r="AT128" s="13"/>
      <c r="AU128" s="13"/>
    </row>
    <row r="129" spans="1:47" ht="14.25" customHeight="1" x14ac:dyDescent="0.2">
      <c r="A129" s="303" t="s">
        <v>127</v>
      </c>
      <c r="B129" s="249"/>
      <c r="C129" s="248" t="str">
        <f>IF(SUM(C120:C128)=0," ",SUM(C120:C128))</f>
        <v xml:space="preserve"> </v>
      </c>
      <c r="D129" s="249"/>
      <c r="E129" s="8"/>
      <c r="F129" s="9"/>
      <c r="G129" s="9"/>
      <c r="H129" s="9"/>
      <c r="I129" s="9"/>
      <c r="J129" s="9"/>
      <c r="K129" s="9"/>
      <c r="L129" s="12"/>
      <c r="M129" s="12"/>
      <c r="N129" s="12"/>
      <c r="O129" s="12"/>
      <c r="P129" s="12"/>
      <c r="Q129" s="12"/>
      <c r="R129" s="12"/>
      <c r="S129" s="12"/>
      <c r="T129" s="12"/>
      <c r="U129" s="12"/>
      <c r="V129" s="12"/>
      <c r="W129" s="12"/>
      <c r="X129" s="12"/>
      <c r="Y129" s="12"/>
      <c r="Z129" s="12"/>
      <c r="AA129" s="12"/>
      <c r="AB129" s="12"/>
      <c r="AC129" s="12"/>
      <c r="AD129" s="12"/>
      <c r="AE129" s="12"/>
      <c r="AF129" s="12"/>
      <c r="AG129" s="12"/>
      <c r="AH129" s="12"/>
      <c r="AI129" s="12"/>
      <c r="AJ129" s="12"/>
      <c r="AK129" s="12"/>
      <c r="AL129" s="12"/>
      <c r="AM129" s="12"/>
      <c r="AN129" s="12"/>
      <c r="AO129" s="12"/>
      <c r="AP129" s="12"/>
      <c r="AQ129" s="12"/>
      <c r="AR129" s="12"/>
      <c r="AS129" s="12"/>
      <c r="AT129" s="13"/>
      <c r="AU129" s="13"/>
    </row>
    <row r="130" spans="1:47" ht="12.75" customHeight="1" x14ac:dyDescent="0.2">
      <c r="A130" s="281" t="s">
        <v>131</v>
      </c>
      <c r="B130" s="281"/>
      <c r="C130" s="281"/>
      <c r="D130" s="281"/>
      <c r="E130" s="281" t="s">
        <v>132</v>
      </c>
      <c r="F130" s="281"/>
      <c r="G130" s="281"/>
      <c r="H130" s="281"/>
      <c r="I130" s="281"/>
      <c r="J130" s="281"/>
      <c r="K130" s="281"/>
      <c r="L130" s="281"/>
      <c r="M130" s="281"/>
      <c r="N130" s="281"/>
      <c r="O130" s="281"/>
      <c r="P130" s="281"/>
      <c r="Q130" s="281"/>
      <c r="R130" s="281"/>
      <c r="S130" s="281"/>
      <c r="T130" s="281"/>
      <c r="U130" s="281"/>
      <c r="V130" s="281"/>
      <c r="W130" s="281"/>
      <c r="X130" s="257" t="s">
        <v>133</v>
      </c>
      <c r="Y130" s="257"/>
      <c r="Z130" s="257"/>
      <c r="AA130" s="257"/>
      <c r="AB130" s="257"/>
      <c r="AC130" s="257"/>
      <c r="AD130" s="257"/>
      <c r="AE130" s="257"/>
      <c r="AF130" s="257"/>
      <c r="AG130" s="257"/>
      <c r="AH130" s="257"/>
      <c r="AI130" s="257"/>
      <c r="AJ130" s="257"/>
      <c r="AK130" s="257"/>
      <c r="AL130" s="257"/>
      <c r="AM130" s="257"/>
      <c r="AN130" s="16"/>
      <c r="AO130" s="16"/>
      <c r="AP130" s="110"/>
      <c r="AQ130" s="16"/>
      <c r="AR130" s="16"/>
      <c r="AS130" s="16"/>
      <c r="AT130" s="16"/>
      <c r="AU130"/>
    </row>
    <row r="131" spans="1:47" x14ac:dyDescent="0.2">
      <c r="A131" s="250" t="s">
        <v>123</v>
      </c>
      <c r="B131" s="250"/>
      <c r="C131" s="66" t="s">
        <v>140</v>
      </c>
      <c r="D131" s="66" t="s">
        <v>139</v>
      </c>
      <c r="E131" s="93"/>
      <c r="F131" s="93"/>
      <c r="G131" s="93"/>
      <c r="H131" s="93"/>
      <c r="I131" s="93"/>
      <c r="J131" s="93"/>
      <c r="K131" s="93"/>
      <c r="L131" s="69"/>
      <c r="M131" s="69"/>
      <c r="N131" s="70"/>
      <c r="O131" s="70"/>
      <c r="P131" s="70"/>
      <c r="Q131" s="70"/>
      <c r="R131" s="70"/>
      <c r="S131" s="70"/>
      <c r="T131" s="70"/>
      <c r="U131" s="70"/>
      <c r="V131" s="70"/>
      <c r="W131" s="70"/>
      <c r="X131" s="70"/>
      <c r="Y131" s="70"/>
      <c r="Z131" s="70"/>
      <c r="AA131" s="70"/>
      <c r="AB131" s="70"/>
      <c r="AC131" s="70"/>
      <c r="AD131" s="70"/>
      <c r="AE131" s="70"/>
      <c r="AF131" s="70"/>
      <c r="AG131"/>
      <c r="AH131"/>
      <c r="AI131"/>
      <c r="AJ131"/>
      <c r="AK131"/>
      <c r="AL131"/>
      <c r="AM131"/>
      <c r="AN131" s="16"/>
      <c r="AO131" s="301" t="s">
        <v>23</v>
      </c>
      <c r="AP131" s="301"/>
      <c r="AQ131" s="301"/>
      <c r="AR131" s="301"/>
      <c r="AS131" s="301"/>
      <c r="AT131" s="301"/>
      <c r="AU131"/>
    </row>
    <row r="132" spans="1:47" x14ac:dyDescent="0.2">
      <c r="A132" s="250" t="str">
        <f>IF('Öğrenme Çıktıları'!R194&gt;0,'Öğrenme Çıktıları'!R153," ")</f>
        <v xml:space="preserve"> </v>
      </c>
      <c r="B132" s="250"/>
      <c r="C132" s="94" t="str">
        <f>IF('Öğrenme Çıktıları'!R194&gt;0,'Öğrenme Çıktıları'!R194," ")</f>
        <v xml:space="preserve"> </v>
      </c>
      <c r="D132" s="95" t="str">
        <f>IF('Öğrenme Çıktıları'!R194&gt;0,'Öğrenme Çıktıları'!R195," ")</f>
        <v xml:space="preserve"> </v>
      </c>
      <c r="E132" s="93"/>
      <c r="F132" s="93"/>
      <c r="G132" s="93"/>
      <c r="H132" s="93"/>
      <c r="I132" s="93"/>
      <c r="J132" s="93"/>
      <c r="K132" s="93"/>
      <c r="L132" s="71"/>
      <c r="M132" s="71"/>
      <c r="N132" s="72"/>
      <c r="O132" s="72"/>
      <c r="P132" s="72"/>
      <c r="Q132" s="72"/>
      <c r="R132" s="72"/>
      <c r="S132" s="72"/>
      <c r="T132" s="72"/>
      <c r="U132" s="73"/>
      <c r="V132" s="73"/>
      <c r="W132" s="73"/>
      <c r="X132" s="73"/>
      <c r="Y132" s="73"/>
      <c r="Z132" s="73"/>
      <c r="AA132" s="73"/>
      <c r="AB132" s="73"/>
      <c r="AC132" s="73"/>
      <c r="AD132" s="73"/>
      <c r="AE132" s="73"/>
      <c r="AF132" s="73"/>
      <c r="AG132" s="108"/>
      <c r="AH132" s="108"/>
      <c r="AI132" s="108"/>
      <c r="AJ132" s="108"/>
      <c r="AK132" s="108"/>
      <c r="AL132" s="108"/>
      <c r="AM132" s="108"/>
      <c r="AN132" s="111"/>
      <c r="AO132" s="301">
        <f ca="1">TODAY()</f>
        <v>46037</v>
      </c>
      <c r="AP132" s="301"/>
      <c r="AQ132" s="301"/>
      <c r="AR132" s="301"/>
      <c r="AS132" s="301"/>
      <c r="AT132" s="301"/>
      <c r="AU132" s="108"/>
    </row>
    <row r="133" spans="1:47" x14ac:dyDescent="0.2">
      <c r="A133" s="248" t="str">
        <f>IF('Öğrenme Çıktıları'!S194&gt;0,'Öğrenme Çıktıları'!S153," ")</f>
        <v xml:space="preserve"> </v>
      </c>
      <c r="B133" s="249"/>
      <c r="C133" s="94" t="str">
        <f>IF('Öğrenme Çıktıları'!S194&gt;0,'Öğrenme Çıktıları'!S194," ")</f>
        <v xml:space="preserve"> </v>
      </c>
      <c r="D133" s="95" t="str">
        <f>IF('Öğrenme Çıktıları'!S194&gt;0,'Öğrenme Çıktıları'!S195," ")</f>
        <v xml:space="preserve"> </v>
      </c>
      <c r="E133" s="93"/>
      <c r="F133" s="93"/>
      <c r="G133" s="93"/>
      <c r="H133" s="93"/>
      <c r="I133" s="93"/>
      <c r="J133" s="93"/>
      <c r="K133" s="93"/>
      <c r="L133" s="74"/>
      <c r="M133" s="74"/>
      <c r="N133" s="72"/>
      <c r="O133" s="72"/>
      <c r="P133" s="72"/>
      <c r="Q133" s="72"/>
      <c r="R133" s="72"/>
      <c r="S133" s="72"/>
      <c r="T133" s="72"/>
      <c r="U133" s="73"/>
      <c r="V133" s="73"/>
      <c r="W133" s="73"/>
      <c r="X133" s="73"/>
      <c r="Y133" s="73"/>
      <c r="Z133" s="73"/>
      <c r="AA133" s="73"/>
      <c r="AB133" s="73"/>
      <c r="AC133" s="73"/>
      <c r="AD133" s="73"/>
      <c r="AE133" s="73"/>
      <c r="AF133" s="73"/>
      <c r="AG133" s="105"/>
      <c r="AH133" s="105"/>
      <c r="AI133" s="105"/>
      <c r="AJ133" s="105"/>
      <c r="AK133" s="105"/>
      <c r="AL133" s="105"/>
      <c r="AM133" s="105"/>
      <c r="AN133" s="112"/>
      <c r="AO133" s="301">
        <f>'K. Bilgiler'!E17</f>
        <v>0</v>
      </c>
      <c r="AP133" s="301"/>
      <c r="AQ133" s="301"/>
      <c r="AR133" s="301"/>
      <c r="AS133" s="301"/>
      <c r="AT133" s="301"/>
      <c r="AU133" s="105"/>
    </row>
    <row r="134" spans="1:47" ht="12" customHeight="1" x14ac:dyDescent="0.2">
      <c r="A134" s="250" t="str">
        <f>IF('Öğrenme Çıktıları'!T194&gt;0,'Öğrenme Çıktıları'!T153," ")</f>
        <v xml:space="preserve"> </v>
      </c>
      <c r="B134" s="250"/>
      <c r="C134" s="94" t="str">
        <f>IF('Öğrenme Çıktıları'!T194&gt;0,'Öğrenme Çıktıları'!T194," ")</f>
        <v xml:space="preserve"> </v>
      </c>
      <c r="D134" s="95" t="str">
        <f>IF('Öğrenme Çıktıları'!T194&gt;0,'Öğrenme Çıktıları'!T195," ")</f>
        <v xml:space="preserve"> </v>
      </c>
      <c r="E134" s="93"/>
      <c r="F134" s="93"/>
      <c r="G134" s="93"/>
      <c r="H134" s="93"/>
      <c r="I134" s="93"/>
      <c r="J134" s="93"/>
      <c r="K134" s="93"/>
      <c r="L134" s="75"/>
      <c r="M134" s="75"/>
      <c r="N134" s="76"/>
      <c r="O134" s="76"/>
      <c r="P134" s="76"/>
      <c r="Q134" s="76"/>
      <c r="R134" s="76"/>
      <c r="S134" s="76"/>
      <c r="T134" s="76"/>
      <c r="U134" s="76"/>
      <c r="V134" s="77"/>
      <c r="W134" s="77"/>
      <c r="X134" s="77"/>
      <c r="Y134" s="77"/>
      <c r="Z134" s="77"/>
      <c r="AA134" s="77"/>
      <c r="AB134" s="77"/>
      <c r="AC134" s="77"/>
      <c r="AD134" s="77"/>
      <c r="AE134" s="77"/>
      <c r="AF134" s="77"/>
      <c r="AG134" s="106"/>
      <c r="AH134" s="106"/>
      <c r="AI134" s="106"/>
      <c r="AJ134" s="106"/>
      <c r="AK134" s="106"/>
      <c r="AL134" s="106"/>
      <c r="AM134" s="106"/>
      <c r="AN134" s="113"/>
      <c r="AO134" s="301" t="s">
        <v>31</v>
      </c>
      <c r="AP134" s="301"/>
      <c r="AQ134" s="301"/>
      <c r="AR134" s="301"/>
      <c r="AS134" s="301"/>
      <c r="AT134" s="301"/>
      <c r="AU134" s="106"/>
    </row>
    <row r="135" spans="1:47" ht="12" customHeight="1" x14ac:dyDescent="0.2">
      <c r="A135" s="248" t="str">
        <f>IF('Öğrenme Çıktıları'!U194&gt;0,'Öğrenme Çıktıları'!U153," ")</f>
        <v xml:space="preserve"> </v>
      </c>
      <c r="B135" s="249"/>
      <c r="C135" s="94" t="str">
        <f>IF('Öğrenme Çıktıları'!U194&gt;0,'Öğrenme Çıktıları'!U194," ")</f>
        <v xml:space="preserve"> </v>
      </c>
      <c r="D135" s="95" t="str">
        <f>IF('Öğrenme Çıktıları'!U194&gt;0,'Öğrenme Çıktıları'!U195," ")</f>
        <v xml:space="preserve"> </v>
      </c>
      <c r="E135" s="93"/>
      <c r="F135" s="93"/>
      <c r="G135" s="93"/>
      <c r="H135" s="93"/>
      <c r="I135" s="93"/>
      <c r="J135" s="93"/>
      <c r="K135" s="93"/>
      <c r="L135" s="75"/>
      <c r="M135" s="75"/>
      <c r="N135" s="76"/>
      <c r="O135" s="76"/>
      <c r="P135" s="76"/>
      <c r="Q135" s="76"/>
      <c r="R135" s="76"/>
      <c r="S135" s="76"/>
      <c r="T135" s="76"/>
      <c r="U135" s="76"/>
      <c r="V135" s="76"/>
      <c r="W135" s="76"/>
      <c r="X135" s="76"/>
      <c r="Y135" s="76"/>
      <c r="Z135" s="76"/>
      <c r="AA135" s="76"/>
      <c r="AB135" s="76"/>
      <c r="AC135" s="76"/>
      <c r="AD135" s="76"/>
      <c r="AE135" s="76"/>
      <c r="AF135" s="76"/>
      <c r="AG135" s="107"/>
      <c r="AH135" s="107"/>
      <c r="AI135" s="107"/>
      <c r="AJ135" s="107"/>
      <c r="AK135" s="107"/>
      <c r="AL135" s="107"/>
      <c r="AM135" s="107"/>
      <c r="AN135" s="114"/>
      <c r="AO135" s="302"/>
      <c r="AP135" s="302"/>
      <c r="AQ135" s="302"/>
      <c r="AR135" s="302"/>
      <c r="AS135" s="302"/>
      <c r="AT135" s="302"/>
      <c r="AU135" s="106"/>
    </row>
    <row r="136" spans="1:47" ht="12.75" customHeight="1" x14ac:dyDescent="0.2">
      <c r="A136" s="250" t="str">
        <f>IF('Öğrenme Çıktıları'!V194&gt;0,'Öğrenme Çıktıları'!V153," ")</f>
        <v xml:space="preserve"> </v>
      </c>
      <c r="B136" s="250"/>
      <c r="C136" s="94" t="str">
        <f>IF('Öğrenme Çıktıları'!V194&gt;0,'Öğrenme Çıktıları'!V194," ")</f>
        <v xml:space="preserve"> </v>
      </c>
      <c r="D136" s="95" t="str">
        <f>IF('Öğrenme Çıktıları'!V194&gt;0,'Öğrenme Çıktıları'!V195," ")</f>
        <v xml:space="preserve"> </v>
      </c>
      <c r="E136" s="93"/>
      <c r="F136" s="93"/>
      <c r="G136" s="93"/>
      <c r="H136" s="93"/>
      <c r="I136" s="93"/>
      <c r="J136" s="93"/>
      <c r="K136" s="93"/>
      <c r="L136"/>
      <c r="M136"/>
      <c r="N136"/>
      <c r="O136"/>
      <c r="P136"/>
      <c r="Q136"/>
      <c r="R136"/>
      <c r="S136"/>
      <c r="T136"/>
      <c r="U136"/>
      <c r="V136"/>
      <c r="W136"/>
      <c r="X136"/>
      <c r="Y136"/>
      <c r="Z136"/>
      <c r="AA136"/>
      <c r="AB136"/>
      <c r="AC136"/>
      <c r="AD136"/>
      <c r="AE136"/>
      <c r="AF136"/>
      <c r="AG136" s="107"/>
      <c r="AH136" s="107"/>
      <c r="AI136" s="107"/>
      <c r="AJ136" s="107"/>
      <c r="AK136" s="107"/>
      <c r="AL136" s="107"/>
      <c r="AM136" s="107"/>
      <c r="AN136" s="114"/>
      <c r="AU136" s="109"/>
    </row>
    <row r="137" spans="1:47" x14ac:dyDescent="0.2">
      <c r="A137" s="248" t="str">
        <f>IF('Öğrenme Çıktıları'!W194&gt;0,'Öğrenme Çıktıları'!W153," ")</f>
        <v xml:space="preserve"> </v>
      </c>
      <c r="B137" s="249"/>
      <c r="C137" s="94" t="str">
        <f>IF('Öğrenme Çıktıları'!W194&gt;0,'Öğrenme Çıktıları'!W194," ")</f>
        <v xml:space="preserve"> </v>
      </c>
      <c r="D137" s="95" t="str">
        <f>IF('Öğrenme Çıktıları'!W194&gt;0,'Öğrenme Çıktıları'!W195," ")</f>
        <v xml:space="preserve"> </v>
      </c>
      <c r="E137" s="93"/>
      <c r="F137" s="93"/>
      <c r="G137" s="93"/>
      <c r="H137" s="93"/>
      <c r="I137" s="93"/>
      <c r="J137" s="93"/>
      <c r="K137" s="93"/>
      <c r="L137"/>
      <c r="M137"/>
      <c r="N137"/>
      <c r="O137"/>
      <c r="P137"/>
      <c r="Q137"/>
      <c r="R137"/>
      <c r="S137"/>
      <c r="T137"/>
      <c r="U137"/>
      <c r="V137"/>
      <c r="W137"/>
      <c r="X137"/>
      <c r="Y137"/>
      <c r="Z137"/>
      <c r="AA137"/>
      <c r="AB137"/>
      <c r="AC137"/>
      <c r="AD137"/>
      <c r="AE137"/>
      <c r="AF137"/>
      <c r="AG137"/>
      <c r="AH137"/>
      <c r="AI137"/>
      <c r="AJ137"/>
      <c r="AK137"/>
      <c r="AL137"/>
      <c r="AM137"/>
      <c r="AN137" s="16"/>
      <c r="AO137" s="256" t="s">
        <v>24</v>
      </c>
      <c r="AP137" s="256"/>
      <c r="AQ137" s="256"/>
      <c r="AR137" s="256"/>
      <c r="AS137" s="256"/>
      <c r="AT137" s="256"/>
      <c r="AU137"/>
    </row>
    <row r="138" spans="1:47" x14ac:dyDescent="0.2">
      <c r="A138" s="250" t="str">
        <f>IF('Öğrenme Çıktıları'!X194&gt;0,'Öğrenme Çıktıları'!X153," ")</f>
        <v xml:space="preserve"> </v>
      </c>
      <c r="B138" s="250"/>
      <c r="C138" s="94" t="str">
        <f>IF('Öğrenme Çıktıları'!X194&gt;0,'Öğrenme Çıktıları'!X194," ")</f>
        <v xml:space="preserve"> </v>
      </c>
      <c r="D138" s="95" t="str">
        <f>IF('Öğrenme Çıktıları'!X194&gt;0,'Öğrenme Çıktıları'!X195," ")</f>
        <v xml:space="preserve"> </v>
      </c>
      <c r="E138" s="93"/>
      <c r="F138" s="93"/>
      <c r="G138" s="93"/>
      <c r="H138" s="93"/>
      <c r="I138" s="93"/>
      <c r="J138" s="93"/>
      <c r="K138" s="93"/>
      <c r="L138"/>
      <c r="M138"/>
      <c r="N138"/>
      <c r="O138"/>
      <c r="P138"/>
      <c r="Q138"/>
      <c r="R138"/>
      <c r="S138"/>
      <c r="T138"/>
      <c r="U138"/>
      <c r="V138"/>
      <c r="W138"/>
      <c r="X138"/>
      <c r="Y138"/>
      <c r="Z138"/>
      <c r="AA138"/>
      <c r="AB138"/>
      <c r="AC138"/>
      <c r="AD138"/>
      <c r="AE138"/>
      <c r="AF138"/>
      <c r="AG138"/>
      <c r="AH138"/>
      <c r="AI138"/>
      <c r="AJ138"/>
      <c r="AK138"/>
      <c r="AL138"/>
      <c r="AM138"/>
      <c r="AN138" s="16"/>
      <c r="AO138" s="301">
        <f ca="1">TODAY()</f>
        <v>46037</v>
      </c>
      <c r="AP138" s="301"/>
      <c r="AQ138" s="301"/>
      <c r="AR138" s="301"/>
      <c r="AS138" s="301"/>
      <c r="AT138" s="301"/>
      <c r="AU138"/>
    </row>
    <row r="139" spans="1:47" x14ac:dyDescent="0.2">
      <c r="A139" s="248" t="str">
        <f>IF('Öğrenme Çıktıları'!Y194&gt;0,'Öğrenme Çıktıları'!Y153," ")</f>
        <v xml:space="preserve"> </v>
      </c>
      <c r="B139" s="249"/>
      <c r="C139" s="94" t="str">
        <f>IF('Öğrenme Çıktıları'!Y194&gt;0,'Öğrenme Çıktıları'!Y194," ")</f>
        <v xml:space="preserve"> </v>
      </c>
      <c r="D139" s="95" t="str">
        <f>IF('Öğrenme Çıktıları'!Y194&gt;0,'Öğrenme Çıktıları'!Y195," ")</f>
        <v xml:space="preserve"> </v>
      </c>
      <c r="E139" s="93"/>
      <c r="F139" s="93"/>
      <c r="G139" s="93"/>
      <c r="H139" s="93"/>
      <c r="I139" s="93"/>
      <c r="J139" s="93"/>
      <c r="K139" s="93"/>
      <c r="L139"/>
      <c r="M139"/>
      <c r="N139"/>
      <c r="O139"/>
      <c r="P139"/>
      <c r="Q139"/>
      <c r="R139"/>
      <c r="S139"/>
      <c r="T139"/>
      <c r="U139"/>
      <c r="V139"/>
      <c r="W139"/>
      <c r="X139"/>
      <c r="Y139"/>
      <c r="Z139"/>
      <c r="AA139"/>
      <c r="AB139"/>
      <c r="AC139"/>
      <c r="AD139"/>
      <c r="AE139"/>
      <c r="AF139"/>
      <c r="AG139"/>
      <c r="AH139"/>
      <c r="AI139"/>
      <c r="AJ139"/>
      <c r="AK139"/>
      <c r="AL139"/>
      <c r="AM139"/>
      <c r="AN139" s="16"/>
      <c r="AO139" s="256" t="str">
        <f>'K. Bilgiler'!E19</f>
        <v>Dr. Öğr. Üyesi Lokman ŞILBIR</v>
      </c>
      <c r="AP139" s="256"/>
      <c r="AQ139" s="256"/>
      <c r="AR139" s="256"/>
      <c r="AS139" s="256"/>
      <c r="AT139" s="256"/>
      <c r="AU139"/>
    </row>
    <row r="140" spans="1:47" ht="12.75" customHeight="1" x14ac:dyDescent="0.2">
      <c r="A140" s="250" t="str">
        <f>IF('Öğrenme Çıktıları'!Z194&gt;0,'Öğrenme Çıktıları'!Z153," ")</f>
        <v xml:space="preserve"> </v>
      </c>
      <c r="B140" s="250"/>
      <c r="C140" s="94" t="str">
        <f>IF('Öğrenme Çıktıları'!Z194&gt;0,'Öğrenme Çıktıları'!Z194," ")</f>
        <v xml:space="preserve"> </v>
      </c>
      <c r="D140" s="95" t="str">
        <f>IF('Öğrenme Çıktıları'!Z194&gt;0,'Öğrenme Çıktıları'!Z195," ")</f>
        <v xml:space="preserve"> </v>
      </c>
      <c r="E140" s="93"/>
      <c r="F140" s="93"/>
      <c r="G140" s="93"/>
      <c r="H140" s="93"/>
      <c r="I140" s="93"/>
      <c r="J140" s="93"/>
      <c r="K140" s="93"/>
      <c r="L140"/>
      <c r="M140"/>
      <c r="N140"/>
      <c r="O140"/>
      <c r="P140"/>
      <c r="Q140"/>
      <c r="R140"/>
      <c r="S140"/>
      <c r="T140"/>
      <c r="U140"/>
      <c r="V140"/>
      <c r="W140"/>
      <c r="X140"/>
      <c r="Y140"/>
      <c r="Z140"/>
      <c r="AA140"/>
      <c r="AB140"/>
      <c r="AC140"/>
      <c r="AD140"/>
      <c r="AE140"/>
      <c r="AF140"/>
      <c r="AG140"/>
      <c r="AH140"/>
      <c r="AI140"/>
      <c r="AJ140"/>
      <c r="AK140"/>
      <c r="AL140"/>
      <c r="AM140"/>
      <c r="AN140" s="16"/>
      <c r="AO140" s="256" t="s">
        <v>25</v>
      </c>
      <c r="AP140" s="256"/>
      <c r="AQ140" s="256"/>
      <c r="AR140" s="256"/>
      <c r="AS140" s="256"/>
      <c r="AT140" s="256"/>
      <c r="AU140"/>
    </row>
    <row r="141" spans="1:47" x14ac:dyDescent="0.2">
      <c r="A141" s="248" t="str">
        <f>IF('Öğrenme Çıktıları'!AA194&gt;0,'Öğrenme Çıktıları'!AA153," ")</f>
        <v xml:space="preserve"> </v>
      </c>
      <c r="B141" s="249"/>
      <c r="C141" s="94" t="str">
        <f>IF('Öğrenme Çıktıları'!AA194&gt;0,'Öğrenme Çıktıları'!AA194," ")</f>
        <v xml:space="preserve"> </v>
      </c>
      <c r="D141" s="95" t="str">
        <f>IF('Öğrenme Çıktıları'!AA194&gt;0,'Öğrenme Çıktıları'!AA195," ")</f>
        <v xml:space="preserve"> </v>
      </c>
      <c r="E141" s="93"/>
      <c r="F141" s="93"/>
      <c r="G141" s="93"/>
      <c r="H141" s="93"/>
      <c r="I141" s="93"/>
      <c r="J141" s="93"/>
      <c r="K141" s="93"/>
      <c r="L141" s="68"/>
      <c r="M141" s="68"/>
      <c r="N141" s="68"/>
      <c r="O141" s="68"/>
      <c r="P141"/>
      <c r="Q141"/>
      <c r="R141"/>
      <c r="S141"/>
      <c r="T141"/>
      <c r="U141"/>
      <c r="V141"/>
      <c r="W141"/>
      <c r="X141"/>
      <c r="Y141"/>
      <c r="Z141"/>
      <c r="AA141"/>
      <c r="AB141"/>
      <c r="AC141"/>
      <c r="AD141"/>
      <c r="AE141"/>
      <c r="AF141"/>
      <c r="AG141"/>
      <c r="AH141"/>
      <c r="AI141"/>
      <c r="AJ141"/>
      <c r="AK141"/>
      <c r="AL141"/>
      <c r="AM141"/>
      <c r="AN141" s="16"/>
      <c r="AO141" s="252"/>
      <c r="AP141" s="253"/>
      <c r="AQ141" s="253"/>
      <c r="AR141" s="253"/>
      <c r="AS141" s="253"/>
      <c r="AT141" s="254"/>
      <c r="AU141"/>
    </row>
    <row r="142" spans="1:47" x14ac:dyDescent="0.2">
      <c r="A142" s="16"/>
      <c r="B142" s="16"/>
      <c r="C142" s="16"/>
      <c r="D142" s="16"/>
      <c r="E142" s="115"/>
      <c r="F142" s="115"/>
      <c r="G142" s="115"/>
      <c r="H142" s="115"/>
      <c r="I142" s="115"/>
      <c r="J142" s="115"/>
      <c r="K142" s="115"/>
      <c r="L142" s="116"/>
      <c r="M142" s="116"/>
      <c r="N142" s="116"/>
      <c r="O142" s="116"/>
      <c r="P142" s="16"/>
      <c r="Q142" s="16"/>
      <c r="R142" s="16"/>
      <c r="S142" s="16"/>
      <c r="T142" s="16"/>
      <c r="U142" s="16"/>
      <c r="V142" s="16"/>
      <c r="W142" s="16"/>
      <c r="X142" s="16"/>
      <c r="Y142" s="16"/>
      <c r="Z142" s="16"/>
      <c r="AA142" s="16"/>
      <c r="AB142" s="16"/>
      <c r="AC142" s="16"/>
      <c r="AD142" s="16"/>
      <c r="AE142" s="16"/>
      <c r="AF142" s="16"/>
      <c r="AG142" s="16"/>
      <c r="AH142" s="16"/>
      <c r="AI142" s="16"/>
      <c r="AJ142" s="16"/>
      <c r="AK142" s="16"/>
      <c r="AL142" s="16"/>
      <c r="AM142" s="16"/>
      <c r="AN142" s="16"/>
      <c r="AO142" s="16"/>
      <c r="AP142" s="16"/>
      <c r="AQ142" s="16"/>
      <c r="AR142" s="16"/>
      <c r="AS142" s="16"/>
      <c r="AT142" s="16"/>
    </row>
    <row r="143" spans="1:47" x14ac:dyDescent="0.2">
      <c r="A143" s="16"/>
      <c r="B143" s="16"/>
      <c r="C143" s="16"/>
      <c r="D143" s="16"/>
      <c r="E143" s="258"/>
      <c r="F143" s="16"/>
      <c r="G143" s="16"/>
      <c r="H143" s="16"/>
      <c r="I143" s="16"/>
      <c r="J143" s="16"/>
      <c r="K143" s="16"/>
      <c r="L143" s="16"/>
      <c r="M143" s="16"/>
      <c r="N143" s="16"/>
      <c r="O143" s="16"/>
      <c r="P143" s="16"/>
      <c r="Q143" s="16"/>
      <c r="R143" s="16"/>
      <c r="S143" s="16"/>
      <c r="T143" s="16"/>
      <c r="U143" s="16"/>
      <c r="V143" s="16"/>
      <c r="W143" s="16"/>
      <c r="X143" s="16"/>
      <c r="Y143" s="16"/>
      <c r="Z143" s="16"/>
      <c r="AA143" s="16"/>
      <c r="AB143" s="16"/>
      <c r="AC143" s="16"/>
      <c r="AD143" s="16"/>
      <c r="AE143" s="16"/>
      <c r="AF143" s="16"/>
      <c r="AG143" s="16"/>
      <c r="AH143" s="16"/>
      <c r="AI143" s="16"/>
      <c r="AJ143" s="16"/>
      <c r="AK143" s="16"/>
      <c r="AL143" s="16"/>
      <c r="AM143" s="16"/>
      <c r="AN143" s="16"/>
      <c r="AO143" s="16"/>
      <c r="AP143" s="16"/>
      <c r="AQ143" s="16"/>
      <c r="AR143" s="16"/>
      <c r="AS143" s="16"/>
      <c r="AT143" s="16"/>
    </row>
    <row r="144" spans="1:47" x14ac:dyDescent="0.2">
      <c r="A144" s="16"/>
      <c r="B144" s="16"/>
      <c r="C144" s="16"/>
      <c r="D144" s="16"/>
      <c r="E144" s="258"/>
      <c r="F144" s="16"/>
      <c r="G144" s="16"/>
      <c r="H144" s="16"/>
      <c r="I144" s="16"/>
      <c r="J144" s="16"/>
      <c r="K144" s="16"/>
      <c r="L144" s="16"/>
      <c r="M144" s="16"/>
      <c r="N144" s="16"/>
      <c r="O144" s="16"/>
      <c r="P144" s="16"/>
      <c r="Q144" s="16"/>
      <c r="R144" s="16"/>
      <c r="S144" s="16"/>
      <c r="T144" s="16"/>
      <c r="U144" s="16"/>
      <c r="V144" s="16"/>
      <c r="W144" s="16"/>
      <c r="X144" s="16"/>
      <c r="Y144" s="16"/>
      <c r="Z144" s="16"/>
      <c r="AA144" s="16"/>
      <c r="AB144" s="16"/>
      <c r="AC144" s="16"/>
      <c r="AD144" s="16"/>
      <c r="AE144" s="16"/>
      <c r="AF144" s="16"/>
      <c r="AG144" s="16"/>
      <c r="AH144" s="16"/>
      <c r="AI144" s="16"/>
      <c r="AJ144" s="16"/>
      <c r="AK144" s="16"/>
      <c r="AL144" s="16"/>
      <c r="AM144" s="16"/>
      <c r="AN144" s="16"/>
      <c r="AO144" s="16"/>
      <c r="AP144" s="16"/>
      <c r="AQ144" s="16"/>
      <c r="AR144" s="16"/>
      <c r="AS144" s="16"/>
      <c r="AT144" s="16"/>
    </row>
    <row r="145" spans="1:46" x14ac:dyDescent="0.2">
      <c r="A145" s="16"/>
      <c r="B145" s="16"/>
      <c r="C145" s="16"/>
      <c r="D145" s="117"/>
      <c r="E145" s="16"/>
      <c r="F145" s="16"/>
      <c r="G145" s="16"/>
      <c r="H145" s="16"/>
      <c r="I145" s="16"/>
      <c r="J145" s="16"/>
      <c r="K145" s="16"/>
      <c r="L145" s="16"/>
      <c r="M145" s="16"/>
      <c r="N145" s="16"/>
      <c r="O145" s="16"/>
      <c r="P145" s="16"/>
      <c r="Q145" s="16"/>
      <c r="R145" s="16"/>
      <c r="S145" s="16"/>
      <c r="T145" s="16"/>
      <c r="U145" s="16"/>
      <c r="V145" s="16"/>
      <c r="W145" s="16"/>
      <c r="X145" s="16"/>
      <c r="Y145" s="16"/>
      <c r="Z145" s="16"/>
      <c r="AA145" s="16"/>
      <c r="AB145" s="16"/>
      <c r="AC145" s="16"/>
      <c r="AD145" s="16"/>
      <c r="AE145" s="16"/>
      <c r="AF145" s="16"/>
      <c r="AG145" s="16"/>
      <c r="AH145" s="16"/>
      <c r="AI145" s="16"/>
      <c r="AJ145" s="16"/>
      <c r="AK145" s="16"/>
      <c r="AL145" s="16"/>
      <c r="AM145" s="16"/>
      <c r="AN145" s="16"/>
      <c r="AO145" s="16"/>
      <c r="AP145" s="16"/>
      <c r="AQ145" s="16"/>
      <c r="AR145" s="16"/>
      <c r="AS145" s="16"/>
      <c r="AT145" s="16"/>
    </row>
  </sheetData>
  <mergeCells count="148">
    <mergeCell ref="C45:E45"/>
    <mergeCell ref="C46:E46"/>
    <mergeCell ref="C36:E36"/>
    <mergeCell ref="C37:E37"/>
    <mergeCell ref="C38:E38"/>
    <mergeCell ref="C39:E39"/>
    <mergeCell ref="C40:E40"/>
    <mergeCell ref="C41:E41"/>
    <mergeCell ref="C42:E42"/>
    <mergeCell ref="C43:E43"/>
    <mergeCell ref="C44:E44"/>
    <mergeCell ref="C27:E27"/>
    <mergeCell ref="C28:E28"/>
    <mergeCell ref="C29:E29"/>
    <mergeCell ref="C30:E30"/>
    <mergeCell ref="C31:E31"/>
    <mergeCell ref="C32:E32"/>
    <mergeCell ref="C33:E33"/>
    <mergeCell ref="C34:E34"/>
    <mergeCell ref="C35:E35"/>
    <mergeCell ref="C18:E18"/>
    <mergeCell ref="C19:E19"/>
    <mergeCell ref="C20:E20"/>
    <mergeCell ref="C21:E21"/>
    <mergeCell ref="C22:E22"/>
    <mergeCell ref="C23:E23"/>
    <mergeCell ref="C24:E24"/>
    <mergeCell ref="C25:E25"/>
    <mergeCell ref="C26:E26"/>
    <mergeCell ref="A141:B141"/>
    <mergeCell ref="AO141:AT141"/>
    <mergeCell ref="E143:E144"/>
    <mergeCell ref="A138:B138"/>
    <mergeCell ref="AO138:AT138"/>
    <mergeCell ref="A139:B139"/>
    <mergeCell ref="AO139:AT139"/>
    <mergeCell ref="A140:B140"/>
    <mergeCell ref="AO140:AT140"/>
    <mergeCell ref="A134:B134"/>
    <mergeCell ref="AO134:AT134"/>
    <mergeCell ref="A135:B135"/>
    <mergeCell ref="AO135:AT135"/>
    <mergeCell ref="A136:B136"/>
    <mergeCell ref="A137:B137"/>
    <mergeCell ref="AO137:AT137"/>
    <mergeCell ref="A131:B131"/>
    <mergeCell ref="AO131:AT131"/>
    <mergeCell ref="A132:B132"/>
    <mergeCell ref="AO132:AT132"/>
    <mergeCell ref="A133:B133"/>
    <mergeCell ref="AO133:AT133"/>
    <mergeCell ref="A128:B128"/>
    <mergeCell ref="A129:B129"/>
    <mergeCell ref="C129:D129"/>
    <mergeCell ref="A130:D130"/>
    <mergeCell ref="E130:W130"/>
    <mergeCell ref="X130:AM130"/>
    <mergeCell ref="A122:B122"/>
    <mergeCell ref="A123:B123"/>
    <mergeCell ref="A124:B124"/>
    <mergeCell ref="A125:B125"/>
    <mergeCell ref="A126:B126"/>
    <mergeCell ref="A127:B127"/>
    <mergeCell ref="A118:B118"/>
    <mergeCell ref="C118:D118"/>
    <mergeCell ref="AF118:AN118"/>
    <mergeCell ref="A119:B119"/>
    <mergeCell ref="A120:B120"/>
    <mergeCell ref="A121:B121"/>
    <mergeCell ref="A115:D115"/>
    <mergeCell ref="E115:W115"/>
    <mergeCell ref="X115:AT115"/>
    <mergeCell ref="A116:B116"/>
    <mergeCell ref="C116:D116"/>
    <mergeCell ref="A117:B117"/>
    <mergeCell ref="C117:D117"/>
    <mergeCell ref="A93:E94"/>
    <mergeCell ref="AT93:AT94"/>
    <mergeCell ref="AU93:AU94"/>
    <mergeCell ref="A95:E96"/>
    <mergeCell ref="AT95:AT96"/>
    <mergeCell ref="AU95:AU96"/>
    <mergeCell ref="A88:E88"/>
    <mergeCell ref="A89:E89"/>
    <mergeCell ref="A90:E91"/>
    <mergeCell ref="AT90:AT91"/>
    <mergeCell ref="AU90:AU91"/>
    <mergeCell ref="A92:E92"/>
    <mergeCell ref="C82:E82"/>
    <mergeCell ref="C83:E83"/>
    <mergeCell ref="C84:E84"/>
    <mergeCell ref="C85:E85"/>
    <mergeCell ref="A86:E86"/>
    <mergeCell ref="A87:E87"/>
    <mergeCell ref="C76:E76"/>
    <mergeCell ref="C77:E77"/>
    <mergeCell ref="C78:E78"/>
    <mergeCell ref="C79:E79"/>
    <mergeCell ref="C80:E80"/>
    <mergeCell ref="C81:E81"/>
    <mergeCell ref="C70:E70"/>
    <mergeCell ref="C71:E71"/>
    <mergeCell ref="C72:E72"/>
    <mergeCell ref="C73:E73"/>
    <mergeCell ref="C74:E74"/>
    <mergeCell ref="C75:E75"/>
    <mergeCell ref="C64:E64"/>
    <mergeCell ref="C65:E65"/>
    <mergeCell ref="C66:E66"/>
    <mergeCell ref="C67:E67"/>
    <mergeCell ref="C68:E68"/>
    <mergeCell ref="C69:E69"/>
    <mergeCell ref="C58:E58"/>
    <mergeCell ref="C59:E59"/>
    <mergeCell ref="C60:E60"/>
    <mergeCell ref="C61:E61"/>
    <mergeCell ref="C62:E62"/>
    <mergeCell ref="C63:E63"/>
    <mergeCell ref="C52:E52"/>
    <mergeCell ref="C53:E53"/>
    <mergeCell ref="C54:E54"/>
    <mergeCell ref="C55:E55"/>
    <mergeCell ref="C56:E56"/>
    <mergeCell ref="C57:E57"/>
    <mergeCell ref="A1:AT1"/>
    <mergeCell ref="AU4:AU5"/>
    <mergeCell ref="C5:E5"/>
    <mergeCell ref="C6:E6"/>
    <mergeCell ref="C47:E47"/>
    <mergeCell ref="C48:E48"/>
    <mergeCell ref="C49:E49"/>
    <mergeCell ref="C50:E50"/>
    <mergeCell ref="C51:E51"/>
    <mergeCell ref="A2:AP2"/>
    <mergeCell ref="AQ2:AT3"/>
    <mergeCell ref="A3:AP3"/>
    <mergeCell ref="A4:E4"/>
    <mergeCell ref="C7:E7"/>
    <mergeCell ref="C8:E8"/>
    <mergeCell ref="C9:E9"/>
    <mergeCell ref="C10:E10"/>
    <mergeCell ref="C11:E11"/>
    <mergeCell ref="C12:E12"/>
    <mergeCell ref="C13:E13"/>
    <mergeCell ref="C14:E14"/>
    <mergeCell ref="C15:E15"/>
    <mergeCell ref="C16:E16"/>
    <mergeCell ref="C17:E17"/>
  </mergeCells>
  <conditionalFormatting sqref="F95:AS95">
    <cfRule type="cellIs" dxfId="1" priority="1" stopIfTrue="1" operator="lessThan">
      <formula>50</formula>
    </cfRule>
  </conditionalFormatting>
  <dataValidations count="1">
    <dataValidation allowBlank="1" showInputMessage="1" showErrorMessage="1" prompt="Öğrencinin sorudan aldığı puan değerini giriniz." sqref="G48:AS49 F48 F6:AS47 F50:AS85 L141:O142" xr:uid="{86DC426A-99A4-4212-9886-147BDFF236E1}"/>
  </dataValidations>
  <pageMargins left="0.70866141732283472" right="0.19685039370078741" top="0.19685039370078741" bottom="0.11811023622047245" header="0.23622047244094491" footer="0.15748031496062992"/>
  <pageSetup paperSize="9" scale="63" orientation="portrait"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ayfa10">
    <tabColor theme="5" tint="0.79998168889431442"/>
  </sheetPr>
  <dimension ref="A1:CM383"/>
  <sheetViews>
    <sheetView topLeftCell="A95" zoomScale="85" zoomScaleNormal="85" workbookViewId="0">
      <selection activeCell="E88" sqref="E88:N88"/>
    </sheetView>
  </sheetViews>
  <sheetFormatPr defaultColWidth="9.140625" defaultRowHeight="12.75" x14ac:dyDescent="0.2"/>
  <cols>
    <col min="1" max="1" width="5.7109375" style="126" customWidth="1"/>
    <col min="2" max="2" width="11.140625" style="126" bestFit="1" customWidth="1"/>
    <col min="3" max="4" width="7.7109375" style="126" customWidth="1"/>
    <col min="5" max="8" width="5.7109375" style="126" customWidth="1"/>
    <col min="9" max="12" width="12.7109375" style="126" customWidth="1"/>
    <col min="13" max="13" width="11" style="126" hidden="1" customWidth="1"/>
    <col min="14" max="14" width="12.5703125" style="126" customWidth="1"/>
    <col min="15" max="15" width="12.7109375" style="126" customWidth="1"/>
    <col min="16" max="16" width="11.85546875" style="126" customWidth="1"/>
    <col min="17" max="20" width="12.7109375" style="126" customWidth="1"/>
    <col min="21" max="28" width="12.7109375" style="136" customWidth="1"/>
    <col min="29" max="30" width="12.7109375" style="126" customWidth="1"/>
    <col min="31" max="16384" width="9.140625" style="126"/>
  </cols>
  <sheetData>
    <row r="1" spans="1:91" ht="23.1" customHeight="1" x14ac:dyDescent="0.2">
      <c r="A1" s="192" t="str">
        <f>'K. Bilgiler'!E13&amp;" Eğitim Öğretim Yılı"</f>
        <v>2024-2025 Eğitim Öğretim Yılı</v>
      </c>
      <c r="B1" s="193"/>
      <c r="C1" s="193"/>
      <c r="D1" s="193"/>
      <c r="E1" s="193"/>
      <c r="F1" s="193"/>
      <c r="G1" s="193"/>
      <c r="H1" s="193"/>
      <c r="I1" s="193"/>
      <c r="J1" s="193"/>
      <c r="K1" s="193"/>
      <c r="L1" s="193"/>
      <c r="M1" s="193"/>
      <c r="N1" s="194"/>
      <c r="O1" s="136"/>
      <c r="P1" s="136"/>
      <c r="Q1" s="136"/>
      <c r="R1" s="136"/>
      <c r="S1" s="136"/>
      <c r="T1" s="136"/>
      <c r="AC1" s="136"/>
      <c r="AD1" s="136"/>
      <c r="AE1" s="136"/>
      <c r="AF1" s="136"/>
      <c r="AG1" s="136"/>
      <c r="AH1" s="136"/>
      <c r="AI1" s="136"/>
      <c r="AJ1" s="136"/>
      <c r="AK1" s="136"/>
      <c r="AL1" s="136"/>
      <c r="AM1" s="136"/>
      <c r="AN1" s="136"/>
      <c r="AO1" s="136"/>
      <c r="AP1" s="136"/>
      <c r="AQ1" s="136"/>
      <c r="AR1" s="136"/>
      <c r="AS1" s="136"/>
      <c r="AT1" s="136"/>
      <c r="AU1" s="136"/>
      <c r="AV1" s="136"/>
      <c r="AW1" s="136"/>
      <c r="AX1" s="136"/>
      <c r="AY1" s="136"/>
      <c r="AZ1" s="136"/>
      <c r="BA1" s="136"/>
      <c r="BB1" s="136"/>
      <c r="BC1" s="136"/>
      <c r="BD1" s="136"/>
      <c r="BE1" s="136"/>
      <c r="BF1" s="136"/>
      <c r="BG1" s="136"/>
      <c r="BH1" s="136"/>
      <c r="BI1" s="136"/>
      <c r="BJ1" s="136"/>
      <c r="BK1" s="136"/>
      <c r="BL1" s="136"/>
      <c r="BM1" s="136"/>
      <c r="BN1" s="136"/>
      <c r="BO1" s="136"/>
      <c r="BP1" s="136"/>
      <c r="BQ1" s="136"/>
      <c r="BR1" s="136"/>
      <c r="BS1" s="136"/>
      <c r="BT1" s="136"/>
      <c r="BU1" s="136"/>
      <c r="BV1" s="136"/>
      <c r="BW1" s="136"/>
      <c r="BX1" s="136"/>
      <c r="BY1" s="136"/>
      <c r="BZ1" s="136"/>
      <c r="CA1" s="136"/>
      <c r="CB1" s="136"/>
      <c r="CC1" s="136"/>
      <c r="CD1" s="136"/>
      <c r="CE1" s="136"/>
      <c r="CF1" s="136"/>
      <c r="CG1" s="136"/>
      <c r="CH1" s="136"/>
      <c r="CI1" s="136"/>
      <c r="CJ1" s="136"/>
      <c r="CK1" s="136"/>
      <c r="CL1" s="136"/>
      <c r="CM1" s="136"/>
    </row>
    <row r="2" spans="1:91" ht="23.1" customHeight="1" x14ac:dyDescent="0.2">
      <c r="A2" s="330" t="str">
        <f>'K. Bilgiler'!E5</f>
        <v>Çarşıbaşı Meslek Yüksekokulu</v>
      </c>
      <c r="B2" s="331"/>
      <c r="C2" s="331"/>
      <c r="D2" s="331"/>
      <c r="E2" s="331"/>
      <c r="F2" s="331"/>
      <c r="G2" s="331"/>
      <c r="H2" s="331"/>
      <c r="I2" s="331"/>
      <c r="J2" s="331"/>
      <c r="K2" s="331"/>
      <c r="L2" s="331"/>
      <c r="M2" s="331"/>
      <c r="N2" s="332"/>
      <c r="O2" s="136"/>
      <c r="P2" s="136"/>
      <c r="Q2" s="136"/>
      <c r="R2" s="136"/>
      <c r="S2" s="136"/>
      <c r="T2" s="136"/>
      <c r="AC2" s="136"/>
      <c r="AD2" s="136"/>
      <c r="AE2" s="136"/>
      <c r="AF2" s="136"/>
      <c r="AG2" s="136"/>
      <c r="AH2" s="136"/>
      <c r="AI2" s="136"/>
      <c r="AJ2" s="136"/>
      <c r="AK2" s="136"/>
      <c r="AL2" s="136"/>
      <c r="AM2" s="136"/>
      <c r="AN2" s="136"/>
      <c r="AO2" s="136"/>
      <c r="AP2" s="136"/>
      <c r="AQ2" s="136"/>
      <c r="AR2" s="136"/>
      <c r="AS2" s="136"/>
      <c r="AT2" s="136"/>
      <c r="AU2" s="136"/>
      <c r="AV2" s="136"/>
      <c r="AW2" s="136"/>
      <c r="AX2" s="136"/>
      <c r="AY2" s="136"/>
      <c r="AZ2" s="136"/>
      <c r="BA2" s="136"/>
      <c r="BB2" s="136"/>
      <c r="BC2" s="136"/>
      <c r="BD2" s="136"/>
      <c r="BE2" s="136"/>
      <c r="BF2" s="136"/>
      <c r="BG2" s="136"/>
      <c r="BH2" s="136"/>
      <c r="BI2" s="136"/>
      <c r="BJ2" s="136"/>
      <c r="BK2" s="136"/>
      <c r="BL2" s="136"/>
      <c r="BM2" s="136"/>
      <c r="BN2" s="136"/>
      <c r="BO2" s="136"/>
      <c r="BP2" s="136"/>
      <c r="BQ2" s="136"/>
      <c r="BR2" s="136"/>
      <c r="BS2" s="136"/>
      <c r="BT2" s="136"/>
      <c r="BU2" s="136"/>
      <c r="BV2" s="136"/>
      <c r="BW2" s="136"/>
      <c r="BX2" s="136"/>
      <c r="BY2" s="136"/>
      <c r="BZ2" s="136"/>
      <c r="CA2" s="136"/>
      <c r="CB2" s="136"/>
      <c r="CC2" s="136"/>
      <c r="CD2" s="136"/>
      <c r="CE2" s="136"/>
      <c r="CF2" s="136"/>
      <c r="CG2" s="136"/>
      <c r="CH2" s="136"/>
      <c r="CI2" s="136"/>
      <c r="CJ2" s="136"/>
      <c r="CK2" s="136"/>
      <c r="CL2" s="136"/>
      <c r="CM2" s="136"/>
    </row>
    <row r="3" spans="1:91" ht="23.1" customHeight="1" x14ac:dyDescent="0.2">
      <c r="A3" s="330" t="str">
        <f>'K. Bilgiler'!E11&amp;" / "&amp;'K. Bilgiler'!E7&amp;" "&amp;'K. Bilgiler'!E9&amp;" DERSİ"</f>
        <v xml:space="preserve"> /   DERSİ</v>
      </c>
      <c r="B3" s="331"/>
      <c r="C3" s="331"/>
      <c r="D3" s="331"/>
      <c r="E3" s="331"/>
      <c r="F3" s="331"/>
      <c r="G3" s="331"/>
      <c r="H3" s="331"/>
      <c r="I3" s="331"/>
      <c r="J3" s="331"/>
      <c r="K3" s="331"/>
      <c r="L3" s="331"/>
      <c r="M3" s="331"/>
      <c r="N3" s="332"/>
      <c r="O3" s="136"/>
      <c r="P3" s="136"/>
      <c r="Q3" s="136"/>
      <c r="R3" s="136"/>
      <c r="S3" s="136"/>
      <c r="T3" s="136"/>
      <c r="AC3" s="136"/>
      <c r="AD3" s="136"/>
      <c r="AE3" s="136"/>
      <c r="AF3" s="136"/>
      <c r="AG3" s="136"/>
      <c r="AH3" s="136"/>
      <c r="AI3" s="136"/>
      <c r="AJ3" s="136"/>
      <c r="AK3" s="136"/>
      <c r="AL3" s="136"/>
      <c r="AM3" s="136"/>
      <c r="AN3" s="136"/>
      <c r="AO3" s="136"/>
      <c r="AP3" s="136"/>
      <c r="AQ3" s="136"/>
      <c r="AR3" s="136"/>
      <c r="AS3" s="136"/>
      <c r="AT3" s="136"/>
      <c r="AU3" s="136"/>
      <c r="AV3" s="136"/>
      <c r="AW3" s="136"/>
      <c r="AX3" s="136"/>
      <c r="AY3" s="136"/>
      <c r="AZ3" s="136"/>
      <c r="BA3" s="136"/>
      <c r="BB3" s="136"/>
      <c r="BC3" s="136"/>
      <c r="BD3" s="136"/>
      <c r="BE3" s="136"/>
      <c r="BF3" s="136"/>
      <c r="BG3" s="136"/>
      <c r="BH3" s="136"/>
      <c r="BI3" s="136"/>
      <c r="BJ3" s="136"/>
      <c r="BK3" s="136"/>
      <c r="BL3" s="136"/>
      <c r="BM3" s="136"/>
      <c r="BN3" s="136"/>
      <c r="BO3" s="136"/>
      <c r="BP3" s="136"/>
      <c r="BQ3" s="136"/>
      <c r="BR3" s="136"/>
      <c r="BS3" s="136"/>
      <c r="BT3" s="136"/>
      <c r="BU3" s="136"/>
      <c r="BV3" s="136"/>
      <c r="BW3" s="136"/>
      <c r="BX3" s="136"/>
      <c r="BY3" s="136"/>
      <c r="BZ3" s="136"/>
      <c r="CA3" s="136"/>
      <c r="CB3" s="136"/>
      <c r="CC3" s="136"/>
      <c r="CD3" s="136"/>
      <c r="CE3" s="136"/>
      <c r="CF3" s="136"/>
      <c r="CG3" s="136"/>
      <c r="CH3" s="136"/>
      <c r="CI3" s="136"/>
      <c r="CJ3" s="136"/>
      <c r="CK3" s="136"/>
      <c r="CL3" s="136"/>
      <c r="CM3" s="136"/>
    </row>
    <row r="4" spans="1:91" ht="23.1" customHeight="1" x14ac:dyDescent="0.2">
      <c r="A4" s="327" t="s">
        <v>154</v>
      </c>
      <c r="B4" s="328"/>
      <c r="C4" s="328"/>
      <c r="D4" s="328"/>
      <c r="E4" s="328"/>
      <c r="F4" s="328"/>
      <c r="G4" s="328"/>
      <c r="H4" s="328"/>
      <c r="I4" s="328"/>
      <c r="J4" s="328"/>
      <c r="K4" s="328"/>
      <c r="L4" s="328"/>
      <c r="M4" s="328"/>
      <c r="N4" s="329"/>
      <c r="O4" s="136"/>
      <c r="P4" s="136"/>
      <c r="Q4" s="136"/>
      <c r="R4" s="136"/>
      <c r="S4" s="136"/>
      <c r="T4" s="136"/>
      <c r="AC4" s="136"/>
      <c r="AD4" s="136"/>
      <c r="AE4" s="136"/>
      <c r="AF4" s="136"/>
      <c r="AG4" s="136"/>
      <c r="AH4" s="136"/>
      <c r="AI4" s="136"/>
      <c r="AJ4" s="136"/>
      <c r="AK4" s="136"/>
      <c r="AL4" s="136"/>
      <c r="AM4" s="136"/>
      <c r="AN4" s="136"/>
      <c r="AO4" s="136"/>
      <c r="AP4" s="136"/>
      <c r="AQ4" s="136"/>
      <c r="AR4" s="136"/>
      <c r="AS4" s="136"/>
      <c r="AT4" s="136"/>
      <c r="AU4" s="136"/>
      <c r="AV4" s="136"/>
      <c r="AW4" s="136"/>
      <c r="AX4" s="136"/>
      <c r="AY4" s="136"/>
      <c r="AZ4" s="136"/>
      <c r="BA4" s="136"/>
      <c r="BB4" s="136"/>
      <c r="BC4" s="136"/>
      <c r="BD4" s="136"/>
      <c r="BE4" s="136"/>
      <c r="BF4" s="136"/>
      <c r="BG4" s="136"/>
      <c r="BH4" s="136"/>
      <c r="BI4" s="136"/>
      <c r="BJ4" s="136"/>
      <c r="BK4" s="136"/>
      <c r="BL4" s="136"/>
      <c r="BM4" s="136"/>
      <c r="BN4" s="136"/>
      <c r="BO4" s="136"/>
      <c r="BP4" s="136"/>
      <c r="BQ4" s="136"/>
      <c r="BR4" s="136"/>
      <c r="BS4" s="136"/>
      <c r="BT4" s="136"/>
      <c r="BU4" s="136"/>
      <c r="BV4" s="136"/>
      <c r="BW4" s="136"/>
      <c r="BX4" s="136"/>
      <c r="BY4" s="136"/>
      <c r="BZ4" s="136"/>
      <c r="CA4" s="136"/>
      <c r="CB4" s="136"/>
      <c r="CC4" s="136"/>
      <c r="CD4" s="136"/>
      <c r="CE4" s="136"/>
      <c r="CF4" s="136"/>
      <c r="CG4" s="136"/>
      <c r="CH4" s="136"/>
      <c r="CI4" s="136"/>
      <c r="CJ4" s="136"/>
      <c r="CK4" s="136"/>
      <c r="CL4" s="136"/>
      <c r="CM4" s="136"/>
    </row>
    <row r="5" spans="1:91" ht="21" customHeight="1" x14ac:dyDescent="0.2">
      <c r="A5" s="333" t="s">
        <v>49</v>
      </c>
      <c r="B5" s="333" t="s">
        <v>156</v>
      </c>
      <c r="C5" s="335" t="s">
        <v>157</v>
      </c>
      <c r="D5" s="336"/>
      <c r="E5" s="336"/>
      <c r="F5" s="336"/>
      <c r="G5" s="336"/>
      <c r="H5" s="337"/>
      <c r="I5" s="341" t="s">
        <v>158</v>
      </c>
      <c r="J5" s="341" t="s">
        <v>159</v>
      </c>
      <c r="K5" s="341" t="s">
        <v>160</v>
      </c>
      <c r="L5" s="333" t="s">
        <v>161</v>
      </c>
      <c r="M5" s="343" t="s">
        <v>16</v>
      </c>
      <c r="N5" s="333" t="s">
        <v>162</v>
      </c>
      <c r="O5" s="136"/>
      <c r="P5" s="136"/>
      <c r="Q5" s="136"/>
      <c r="R5" s="136"/>
      <c r="S5" s="136"/>
      <c r="T5" s="136"/>
      <c r="AC5" s="136"/>
      <c r="AD5" s="136"/>
      <c r="AE5" s="136"/>
      <c r="AF5" s="136"/>
      <c r="AG5" s="136"/>
      <c r="AH5" s="136"/>
      <c r="AI5" s="136"/>
      <c r="AJ5" s="136"/>
      <c r="AK5" s="136"/>
      <c r="AL5" s="136"/>
      <c r="AM5" s="136"/>
      <c r="AN5" s="136"/>
      <c r="AO5" s="136"/>
      <c r="AP5" s="136"/>
      <c r="AQ5" s="136"/>
      <c r="AR5" s="136"/>
      <c r="AS5" s="136"/>
      <c r="AT5" s="136"/>
      <c r="AU5" s="136"/>
      <c r="AV5" s="136"/>
      <c r="AW5" s="136"/>
      <c r="AX5" s="136"/>
      <c r="AY5" s="136"/>
      <c r="AZ5" s="136"/>
      <c r="BA5" s="136"/>
      <c r="BB5" s="136"/>
      <c r="BC5" s="136"/>
      <c r="BD5" s="136"/>
      <c r="BE5" s="136"/>
      <c r="BF5" s="136"/>
      <c r="BG5" s="136"/>
      <c r="BH5" s="136"/>
      <c r="BI5" s="136"/>
      <c r="BJ5" s="136"/>
      <c r="BK5" s="136"/>
      <c r="BL5" s="136"/>
      <c r="BM5" s="136"/>
      <c r="BN5" s="136"/>
      <c r="BO5" s="136"/>
      <c r="BP5" s="136"/>
      <c r="BQ5" s="136"/>
      <c r="BR5" s="136"/>
      <c r="BS5" s="136"/>
      <c r="BT5" s="136"/>
      <c r="BU5" s="136"/>
      <c r="BV5" s="136"/>
      <c r="BW5" s="136"/>
      <c r="BX5" s="136"/>
      <c r="BY5" s="136"/>
      <c r="BZ5" s="136"/>
      <c r="CA5" s="136"/>
      <c r="CB5" s="136"/>
      <c r="CC5" s="136"/>
      <c r="CD5" s="136"/>
      <c r="CE5" s="136"/>
      <c r="CF5" s="136"/>
      <c r="CG5" s="136"/>
      <c r="CH5" s="136"/>
      <c r="CI5" s="136"/>
      <c r="CJ5" s="136"/>
      <c r="CK5" s="136"/>
      <c r="CL5" s="136"/>
      <c r="CM5" s="136"/>
    </row>
    <row r="6" spans="1:91" ht="21" customHeight="1" x14ac:dyDescent="0.2">
      <c r="A6" s="334"/>
      <c r="B6" s="334"/>
      <c r="C6" s="338"/>
      <c r="D6" s="339"/>
      <c r="E6" s="339"/>
      <c r="F6" s="339"/>
      <c r="G6" s="339"/>
      <c r="H6" s="340"/>
      <c r="I6" s="342"/>
      <c r="J6" s="342"/>
      <c r="K6" s="342"/>
      <c r="L6" s="334"/>
      <c r="M6" s="344"/>
      <c r="N6" s="334"/>
      <c r="O6" s="136"/>
      <c r="P6" s="136"/>
      <c r="Q6" s="136"/>
      <c r="R6" s="136"/>
      <c r="S6" s="136"/>
      <c r="T6" s="136"/>
      <c r="AC6" s="136"/>
      <c r="AD6" s="136"/>
      <c r="AE6" s="136"/>
      <c r="AF6" s="136"/>
      <c r="AG6" s="136"/>
      <c r="AH6" s="136"/>
      <c r="AI6" s="136"/>
      <c r="AJ6" s="136"/>
      <c r="AK6" s="136"/>
      <c r="AL6" s="136"/>
      <c r="AM6" s="136"/>
      <c r="AN6" s="136"/>
      <c r="AO6" s="136"/>
      <c r="AP6" s="136"/>
      <c r="AQ6" s="136"/>
      <c r="AR6" s="136"/>
      <c r="AS6" s="136"/>
      <c r="AT6" s="136"/>
      <c r="AU6" s="136"/>
      <c r="AV6" s="136"/>
      <c r="AW6" s="136"/>
      <c r="AX6" s="136"/>
      <c r="AY6" s="136"/>
      <c r="AZ6" s="136"/>
      <c r="BA6" s="136"/>
      <c r="BB6" s="136"/>
      <c r="BC6" s="136"/>
      <c r="BD6" s="136"/>
      <c r="BE6" s="136"/>
      <c r="BF6" s="136"/>
      <c r="BG6" s="136"/>
      <c r="BH6" s="136"/>
      <c r="BI6" s="136"/>
      <c r="BJ6" s="136"/>
      <c r="BK6" s="136"/>
      <c r="BL6" s="136"/>
      <c r="BM6" s="136"/>
      <c r="BN6" s="136"/>
      <c r="BO6" s="136"/>
      <c r="BP6" s="136"/>
      <c r="BQ6" s="136"/>
      <c r="BR6" s="136"/>
      <c r="BS6" s="136"/>
      <c r="BT6" s="136"/>
      <c r="BU6" s="136"/>
      <c r="BV6" s="136"/>
      <c r="BW6" s="136"/>
      <c r="BX6" s="136"/>
      <c r="BY6" s="136"/>
      <c r="BZ6" s="136"/>
      <c r="CA6" s="136"/>
      <c r="CB6" s="136"/>
      <c r="CC6" s="136"/>
      <c r="CD6" s="136"/>
      <c r="CE6" s="136"/>
      <c r="CF6" s="136"/>
      <c r="CG6" s="136"/>
      <c r="CH6" s="136"/>
      <c r="CI6" s="136"/>
      <c r="CJ6" s="136"/>
      <c r="CK6" s="136"/>
      <c r="CL6" s="136"/>
      <c r="CM6" s="136"/>
    </row>
    <row r="7" spans="1:91" ht="15" customHeight="1" x14ac:dyDescent="0.2">
      <c r="A7" s="46">
        <f>'S. Listesi'!B5</f>
        <v>2</v>
      </c>
      <c r="B7" s="127" t="str">
        <f>IF('S. Listesi'!C4=0," ",'S. Listesi'!C4)</f>
        <v xml:space="preserve"> </v>
      </c>
      <c r="C7" s="320" t="str">
        <f>IF('S. Listesi'!D4=0,"  ",'S. Listesi'!D4)</f>
        <v xml:space="preserve">  </v>
      </c>
      <c r="D7" s="320"/>
      <c r="E7" s="320"/>
      <c r="F7" s="320"/>
      <c r="G7" s="320"/>
      <c r="H7" s="320"/>
      <c r="I7" s="128" t="str">
        <f>Vize!AT6</f>
        <v xml:space="preserve"> </v>
      </c>
      <c r="J7" s="128" t="str">
        <f>'Vize-2'!AT6</f>
        <v xml:space="preserve"> </v>
      </c>
      <c r="K7" s="128" t="str">
        <f>Final!AT6</f>
        <v xml:space="preserve"> </v>
      </c>
      <c r="L7" s="128" t="str">
        <f>Bütünleme!AT6</f>
        <v xml:space="preserve"> </v>
      </c>
      <c r="M7" s="129" t="e">
        <f>IF(#REF!=" "," ",IF(#REF!&gt;=85,5,IF(#REF!&gt;=70,4,IF(#REF!&gt;=60,3,IF(#REF!&gt;=50,2,IF(#REF!&gt;=0,1,0))))))</f>
        <v>#REF!</v>
      </c>
      <c r="N7" s="128" t="str">
        <f>IF(SUM(I7:L7)=0,"",(IF(I7&lt;&gt;" ",I7*'Yazılı Tarihleri'!J4/100,0))+(IF(J7&lt;&gt;" ",J7*'Yazılı Tarihleri'!J5/100,0))+(IF(L7&lt;&gt;" ",L7*'Yazılı Tarihleri'!J6/100,(IF(K7&lt;&gt;" ",K7*'Yazılı Tarihleri'!J6/100,0)))))</f>
        <v/>
      </c>
      <c r="O7" s="136"/>
      <c r="P7" s="136"/>
      <c r="Q7" s="136"/>
      <c r="R7" s="136"/>
      <c r="S7" s="136"/>
      <c r="T7" s="136"/>
      <c r="AC7" s="136"/>
      <c r="AD7" s="136"/>
      <c r="AE7" s="136"/>
      <c r="AF7" s="136"/>
      <c r="AG7" s="136"/>
      <c r="AH7" s="136"/>
      <c r="AI7" s="136"/>
      <c r="AJ7" s="136"/>
      <c r="AK7" s="136"/>
      <c r="AL7" s="136"/>
      <c r="AM7" s="136"/>
      <c r="AN7" s="136"/>
      <c r="AO7" s="136"/>
      <c r="AP7" s="136"/>
      <c r="AQ7" s="136"/>
      <c r="AR7" s="136"/>
      <c r="AS7" s="136"/>
      <c r="AT7" s="136"/>
      <c r="AU7" s="136"/>
      <c r="AV7" s="136"/>
      <c r="AW7" s="136"/>
      <c r="AX7" s="136"/>
      <c r="AY7" s="136"/>
      <c r="AZ7" s="136"/>
      <c r="BA7" s="136"/>
      <c r="BB7" s="136"/>
      <c r="BC7" s="136"/>
      <c r="BD7" s="136"/>
      <c r="BE7" s="136"/>
      <c r="BF7" s="136"/>
      <c r="BG7" s="136"/>
      <c r="BH7" s="136"/>
      <c r="BI7" s="136"/>
      <c r="BJ7" s="136"/>
      <c r="BK7" s="136"/>
      <c r="BL7" s="136"/>
      <c r="BM7" s="136"/>
      <c r="BN7" s="136"/>
      <c r="BO7" s="136"/>
      <c r="BP7" s="136"/>
      <c r="BQ7" s="136"/>
      <c r="BR7" s="136"/>
      <c r="BS7" s="136"/>
      <c r="BT7" s="136"/>
      <c r="BU7" s="136"/>
      <c r="BV7" s="136"/>
      <c r="BW7" s="136"/>
      <c r="BX7" s="136"/>
      <c r="BY7" s="136"/>
      <c r="BZ7" s="136"/>
      <c r="CA7" s="136"/>
      <c r="CB7" s="136"/>
      <c r="CC7" s="136"/>
      <c r="CD7" s="136"/>
      <c r="CE7" s="136"/>
      <c r="CF7" s="136"/>
      <c r="CG7" s="136"/>
      <c r="CH7" s="136"/>
      <c r="CI7" s="136"/>
      <c r="CJ7" s="136"/>
      <c r="CK7" s="136"/>
      <c r="CL7" s="136"/>
      <c r="CM7" s="136"/>
    </row>
    <row r="8" spans="1:91" ht="15" customHeight="1" x14ac:dyDescent="0.2">
      <c r="A8" s="46">
        <f>'S. Listesi'!B6</f>
        <v>3</v>
      </c>
      <c r="B8" s="127" t="str">
        <f>IF('S. Listesi'!C5=0," ",'S. Listesi'!C5)</f>
        <v xml:space="preserve"> </v>
      </c>
      <c r="C8" s="320" t="str">
        <f>IF('S. Listesi'!D5=0,"  ",'S. Listesi'!D5)</f>
        <v xml:space="preserve">  </v>
      </c>
      <c r="D8" s="320"/>
      <c r="E8" s="320"/>
      <c r="F8" s="320"/>
      <c r="G8" s="320"/>
      <c r="H8" s="320"/>
      <c r="I8" s="128" t="str">
        <f>Vize!AT7</f>
        <v xml:space="preserve"> </v>
      </c>
      <c r="J8" s="128" t="str">
        <f>'Vize-2'!AT7</f>
        <v xml:space="preserve"> </v>
      </c>
      <c r="K8" s="128" t="str">
        <f>Final!AT7</f>
        <v xml:space="preserve"> </v>
      </c>
      <c r="L8" s="128" t="str">
        <f>Bütünleme!AT7</f>
        <v xml:space="preserve"> </v>
      </c>
      <c r="M8" s="129"/>
      <c r="N8" s="128" t="str">
        <f>IF(SUM(I8:L8)=0,"",(IF(I8&lt;&gt;" ",I8*'Yazılı Tarihleri'!J4/100,0))+(IF(J8&lt;&gt;" ",J8*'Yazılı Tarihleri'!J5/100,0))+(IF(L8&lt;&gt;" ",L8*'Yazılı Tarihleri'!J6/100,(IF(K8&lt;&gt;" ",K8*'Yazılı Tarihleri'!J6/100,0)))))</f>
        <v/>
      </c>
      <c r="O8" s="136"/>
      <c r="P8" s="136"/>
      <c r="Q8" s="136"/>
      <c r="R8" s="136"/>
      <c r="S8" s="136"/>
      <c r="T8" s="136"/>
      <c r="AC8" s="136"/>
      <c r="AD8" s="136"/>
      <c r="AE8" s="136"/>
      <c r="AF8" s="136"/>
      <c r="AG8" s="136"/>
      <c r="AH8" s="136"/>
      <c r="AI8" s="136"/>
      <c r="AJ8" s="136"/>
      <c r="AK8" s="136"/>
      <c r="AL8" s="136"/>
      <c r="AM8" s="136"/>
      <c r="AN8" s="136"/>
      <c r="AO8" s="136"/>
      <c r="AP8" s="136"/>
      <c r="AQ8" s="136"/>
      <c r="AR8" s="136"/>
      <c r="AS8" s="136"/>
      <c r="AT8" s="136"/>
      <c r="AU8" s="136"/>
      <c r="AV8" s="136"/>
      <c r="AW8" s="136"/>
      <c r="AX8" s="136"/>
      <c r="AY8" s="136"/>
      <c r="AZ8" s="136"/>
      <c r="BA8" s="136"/>
      <c r="BB8" s="136"/>
      <c r="BC8" s="136"/>
      <c r="BD8" s="136"/>
      <c r="BE8" s="136"/>
      <c r="BF8" s="136"/>
      <c r="BG8" s="136"/>
      <c r="BH8" s="136"/>
      <c r="BI8" s="136"/>
      <c r="BJ8" s="136"/>
      <c r="BK8" s="136"/>
      <c r="BL8" s="136"/>
      <c r="BM8" s="136"/>
      <c r="BN8" s="136"/>
      <c r="BO8" s="136"/>
      <c r="BP8" s="136"/>
      <c r="BQ8" s="136"/>
      <c r="BR8" s="136"/>
      <c r="BS8" s="136"/>
      <c r="BT8" s="136"/>
      <c r="BU8" s="136"/>
      <c r="BV8" s="136"/>
      <c r="BW8" s="136"/>
      <c r="BX8" s="136"/>
      <c r="BY8" s="136"/>
      <c r="BZ8" s="136"/>
      <c r="CA8" s="136"/>
      <c r="CB8" s="136"/>
      <c r="CC8" s="136"/>
      <c r="CD8" s="136"/>
      <c r="CE8" s="136"/>
      <c r="CF8" s="136"/>
      <c r="CG8" s="136"/>
      <c r="CH8" s="136"/>
      <c r="CI8" s="136"/>
      <c r="CJ8" s="136"/>
      <c r="CK8" s="136"/>
      <c r="CL8" s="136"/>
      <c r="CM8" s="136"/>
    </row>
    <row r="9" spans="1:91" ht="15" customHeight="1" x14ac:dyDescent="0.2">
      <c r="A9" s="46">
        <f>'S. Listesi'!B7</f>
        <v>4</v>
      </c>
      <c r="B9" s="127" t="str">
        <f>IF('S. Listesi'!C6=0," ",'S. Listesi'!C6)</f>
        <v xml:space="preserve"> </v>
      </c>
      <c r="C9" s="320" t="str">
        <f>IF('S. Listesi'!D6=0,"  ",'S. Listesi'!D6)</f>
        <v xml:space="preserve">  </v>
      </c>
      <c r="D9" s="320"/>
      <c r="E9" s="320"/>
      <c r="F9" s="320"/>
      <c r="G9" s="320"/>
      <c r="H9" s="320"/>
      <c r="I9" s="128" t="str">
        <f>Vize!AT8</f>
        <v xml:space="preserve"> </v>
      </c>
      <c r="J9" s="128" t="str">
        <f>'Vize-2'!AT8</f>
        <v xml:space="preserve"> </v>
      </c>
      <c r="K9" s="128" t="str">
        <f>Final!AT8</f>
        <v xml:space="preserve"> </v>
      </c>
      <c r="L9" s="128" t="str">
        <f>Bütünleme!AT8</f>
        <v xml:space="preserve"> </v>
      </c>
      <c r="M9" s="129"/>
      <c r="N9" s="128" t="str">
        <f>IF(SUM(I9:L9)=0,"",(IF(I9&lt;&gt;" ",I9*'Yazılı Tarihleri'!J4/100,0))+(IF(J9&lt;&gt;" ",J9*'Yazılı Tarihleri'!J5/100,0))+(IF(L9&lt;&gt;" ",L9*'Yazılı Tarihleri'!J6/100,(IF(K9&lt;&gt;" ",K9*'Yazılı Tarihleri'!J6/100,0)))))</f>
        <v/>
      </c>
      <c r="O9" s="136"/>
      <c r="P9" s="136"/>
      <c r="Q9" s="136"/>
      <c r="R9" s="136"/>
      <c r="S9" s="136"/>
      <c r="T9" s="136"/>
      <c r="AC9" s="136"/>
      <c r="AD9" s="136"/>
      <c r="AE9" s="136"/>
      <c r="AF9" s="136"/>
      <c r="AG9" s="136"/>
      <c r="AH9" s="136"/>
      <c r="AI9" s="136"/>
      <c r="AJ9" s="136"/>
      <c r="AK9" s="136"/>
      <c r="AL9" s="136"/>
      <c r="AM9" s="136"/>
      <c r="AN9" s="136"/>
      <c r="AO9" s="136"/>
      <c r="AP9" s="136"/>
      <c r="AQ9" s="136"/>
      <c r="AR9" s="136"/>
      <c r="AS9" s="136"/>
      <c r="AT9" s="136"/>
      <c r="AU9" s="136"/>
      <c r="AV9" s="136"/>
      <c r="AW9" s="136"/>
      <c r="AX9" s="136"/>
      <c r="AY9" s="136"/>
      <c r="AZ9" s="136"/>
      <c r="BA9" s="136"/>
      <c r="BB9" s="136"/>
      <c r="BC9" s="136"/>
      <c r="BD9" s="136"/>
      <c r="BE9" s="136"/>
      <c r="BF9" s="136"/>
      <c r="BG9" s="136"/>
      <c r="BH9" s="136"/>
      <c r="BI9" s="136"/>
      <c r="BJ9" s="136"/>
      <c r="BK9" s="136"/>
      <c r="BL9" s="136"/>
      <c r="BM9" s="136"/>
      <c r="BN9" s="136"/>
      <c r="BO9" s="136"/>
      <c r="BP9" s="136"/>
      <c r="BQ9" s="136"/>
      <c r="BR9" s="136"/>
      <c r="BS9" s="136"/>
      <c r="BT9" s="136"/>
      <c r="BU9" s="136"/>
      <c r="BV9" s="136"/>
      <c r="BW9" s="136"/>
      <c r="BX9" s="136"/>
      <c r="BY9" s="136"/>
      <c r="BZ9" s="136"/>
      <c r="CA9" s="136"/>
      <c r="CB9" s="136"/>
      <c r="CC9" s="136"/>
      <c r="CD9" s="136"/>
      <c r="CE9" s="136"/>
      <c r="CF9" s="136"/>
      <c r="CG9" s="136"/>
      <c r="CH9" s="136"/>
      <c r="CI9" s="136"/>
      <c r="CJ9" s="136"/>
      <c r="CK9" s="136"/>
      <c r="CL9" s="136"/>
      <c r="CM9" s="136"/>
    </row>
    <row r="10" spans="1:91" ht="15" customHeight="1" x14ac:dyDescent="0.2">
      <c r="A10" s="46">
        <f>'S. Listesi'!B8</f>
        <v>5</v>
      </c>
      <c r="B10" s="127" t="str">
        <f>IF('S. Listesi'!C7=0," ",'S. Listesi'!C7)</f>
        <v xml:space="preserve"> </v>
      </c>
      <c r="C10" s="320" t="str">
        <f>IF('S. Listesi'!D7=0,"  ",'S. Listesi'!D7)</f>
        <v xml:space="preserve">  </v>
      </c>
      <c r="D10" s="320"/>
      <c r="E10" s="320"/>
      <c r="F10" s="320"/>
      <c r="G10" s="320"/>
      <c r="H10" s="320"/>
      <c r="I10" s="128" t="str">
        <f>Vize!AT9</f>
        <v xml:space="preserve"> </v>
      </c>
      <c r="J10" s="128" t="str">
        <f>'Vize-2'!AT9</f>
        <v xml:space="preserve"> </v>
      </c>
      <c r="K10" s="128" t="str">
        <f>Final!AT9</f>
        <v xml:space="preserve"> </v>
      </c>
      <c r="L10" s="128" t="str">
        <f>Bütünleme!AT9</f>
        <v xml:space="preserve"> </v>
      </c>
      <c r="M10" s="129"/>
      <c r="N10" s="128" t="str">
        <f>IF(SUM(I10:L10)=0,"",(IF(I10&lt;&gt;" ",I10*'Yazılı Tarihleri'!J4/100,0))+(IF(J10&lt;&gt;" ",J10*'Yazılı Tarihleri'!J5/100,0))+(IF(L10&lt;&gt;" ",L10*'Yazılı Tarihleri'!J6/100,(IF(K10&lt;&gt;" ",K10*'Yazılı Tarihleri'!J6/100,0)))))</f>
        <v/>
      </c>
      <c r="O10" s="136"/>
      <c r="P10" s="136"/>
      <c r="Q10" s="136"/>
      <c r="R10" s="136"/>
      <c r="S10" s="136"/>
      <c r="T10" s="136"/>
      <c r="AC10" s="136"/>
      <c r="AD10" s="136"/>
      <c r="AE10" s="136"/>
      <c r="AF10" s="136"/>
      <c r="AG10" s="136"/>
      <c r="AH10" s="136"/>
      <c r="AI10" s="136"/>
      <c r="AJ10" s="136"/>
      <c r="AK10" s="136"/>
      <c r="AL10" s="136"/>
      <c r="AM10" s="136"/>
      <c r="AN10" s="136"/>
      <c r="AO10" s="136"/>
      <c r="AP10" s="136"/>
      <c r="AQ10" s="136"/>
      <c r="AR10" s="136"/>
      <c r="AS10" s="136"/>
      <c r="AT10" s="136"/>
      <c r="AU10" s="136"/>
      <c r="AV10" s="136"/>
      <c r="AW10" s="136"/>
      <c r="AX10" s="136"/>
      <c r="AY10" s="136"/>
      <c r="AZ10" s="136"/>
      <c r="BA10" s="136"/>
      <c r="BB10" s="136"/>
      <c r="BC10" s="136"/>
      <c r="BD10" s="136"/>
      <c r="BE10" s="136"/>
      <c r="BF10" s="136"/>
      <c r="BG10" s="136"/>
      <c r="BH10" s="136"/>
      <c r="BI10" s="136"/>
      <c r="BJ10" s="136"/>
      <c r="BK10" s="136"/>
      <c r="BL10" s="136"/>
      <c r="BM10" s="136"/>
      <c r="BN10" s="136"/>
      <c r="BO10" s="136"/>
      <c r="BP10" s="136"/>
      <c r="BQ10" s="136"/>
      <c r="BR10" s="136"/>
      <c r="BS10" s="136"/>
      <c r="BT10" s="136"/>
      <c r="BU10" s="136"/>
      <c r="BV10" s="136"/>
      <c r="BW10" s="136"/>
      <c r="BX10" s="136"/>
      <c r="BY10" s="136"/>
      <c r="BZ10" s="136"/>
      <c r="CA10" s="136"/>
      <c r="CB10" s="136"/>
      <c r="CC10" s="136"/>
      <c r="CD10" s="136"/>
      <c r="CE10" s="136"/>
      <c r="CF10" s="136"/>
      <c r="CG10" s="136"/>
      <c r="CH10" s="136"/>
      <c r="CI10" s="136"/>
      <c r="CJ10" s="136"/>
      <c r="CK10" s="136"/>
      <c r="CL10" s="136"/>
      <c r="CM10" s="136"/>
    </row>
    <row r="11" spans="1:91" ht="15" customHeight="1" x14ac:dyDescent="0.2">
      <c r="A11" s="46">
        <f>'S. Listesi'!B9</f>
        <v>6</v>
      </c>
      <c r="B11" s="127" t="str">
        <f>IF('S. Listesi'!C8=0," ",'S. Listesi'!C8)</f>
        <v xml:space="preserve"> </v>
      </c>
      <c r="C11" s="320" t="str">
        <f>IF('S. Listesi'!D8=0,"  ",'S. Listesi'!D8)</f>
        <v xml:space="preserve">  </v>
      </c>
      <c r="D11" s="320"/>
      <c r="E11" s="320"/>
      <c r="F11" s="320"/>
      <c r="G11" s="320"/>
      <c r="H11" s="320"/>
      <c r="I11" s="128" t="str">
        <f>Vize!AT10</f>
        <v xml:space="preserve"> </v>
      </c>
      <c r="J11" s="128" t="str">
        <f>'Vize-2'!AT10</f>
        <v xml:space="preserve"> </v>
      </c>
      <c r="K11" s="128" t="str">
        <f>Final!AT10</f>
        <v xml:space="preserve"> </v>
      </c>
      <c r="L11" s="128" t="str">
        <f>Bütünleme!AT10</f>
        <v xml:space="preserve"> </v>
      </c>
      <c r="M11" s="129"/>
      <c r="N11" s="128" t="str">
        <f>IF(SUM(I11:L11)=0,"",(IF(I11&lt;&gt;" ",I11*'Yazılı Tarihleri'!J4/100,0))+(IF(J11&lt;&gt;" ",J11*'Yazılı Tarihleri'!J5/100,0))+(IF(L11&lt;&gt;" ",L11*'Yazılı Tarihleri'!J6/100,(IF(K11&lt;&gt;" ",K11*'Yazılı Tarihleri'!J6/100,0)))))</f>
        <v/>
      </c>
      <c r="O11" s="136"/>
      <c r="P11" s="136"/>
      <c r="Q11" s="136"/>
      <c r="R11" s="136"/>
      <c r="S11" s="136"/>
      <c r="T11" s="136"/>
      <c r="AC11" s="136"/>
      <c r="AD11" s="136"/>
      <c r="AE11" s="136"/>
      <c r="AF11" s="136"/>
      <c r="AG11" s="136"/>
      <c r="AH11" s="136"/>
      <c r="AI11" s="136"/>
      <c r="AJ11" s="136"/>
      <c r="AK11" s="136"/>
      <c r="AL11" s="136"/>
      <c r="AM11" s="136"/>
      <c r="AN11" s="136"/>
      <c r="AO11" s="136"/>
      <c r="AP11" s="136"/>
      <c r="AQ11" s="136"/>
      <c r="AR11" s="136"/>
      <c r="AS11" s="136"/>
      <c r="AT11" s="136"/>
      <c r="AU11" s="136"/>
      <c r="AV11" s="136"/>
      <c r="AW11" s="136"/>
      <c r="AX11" s="136"/>
      <c r="AY11" s="136"/>
      <c r="AZ11" s="136"/>
      <c r="BA11" s="136"/>
      <c r="BB11" s="136"/>
      <c r="BC11" s="136"/>
      <c r="BD11" s="136"/>
      <c r="BE11" s="136"/>
      <c r="BF11" s="136"/>
      <c r="BG11" s="136"/>
      <c r="BH11" s="136"/>
      <c r="BI11" s="136"/>
      <c r="BJ11" s="136"/>
      <c r="BK11" s="136"/>
      <c r="BL11" s="136"/>
      <c r="BM11" s="136"/>
      <c r="BN11" s="136"/>
      <c r="BO11" s="136"/>
      <c r="BP11" s="136"/>
      <c r="BQ11" s="136"/>
      <c r="BR11" s="136"/>
      <c r="BS11" s="136"/>
      <c r="BT11" s="136"/>
      <c r="BU11" s="136"/>
      <c r="BV11" s="136"/>
      <c r="BW11" s="136"/>
      <c r="BX11" s="136"/>
      <c r="BY11" s="136"/>
      <c r="BZ11" s="136"/>
      <c r="CA11" s="136"/>
      <c r="CB11" s="136"/>
      <c r="CC11" s="136"/>
      <c r="CD11" s="136"/>
      <c r="CE11" s="136"/>
      <c r="CF11" s="136"/>
      <c r="CG11" s="136"/>
      <c r="CH11" s="136"/>
      <c r="CI11" s="136"/>
      <c r="CJ11" s="136"/>
      <c r="CK11" s="136"/>
      <c r="CL11" s="136"/>
      <c r="CM11" s="136"/>
    </row>
    <row r="12" spans="1:91" ht="15" customHeight="1" x14ac:dyDescent="0.2">
      <c r="A12" s="46">
        <f>'S. Listesi'!B10</f>
        <v>7</v>
      </c>
      <c r="B12" s="127" t="str">
        <f>IF('S. Listesi'!C9=0," ",'S. Listesi'!C9)</f>
        <v xml:space="preserve"> </v>
      </c>
      <c r="C12" s="320" t="str">
        <f>IF('S. Listesi'!D9=0,"  ",'S. Listesi'!D9)</f>
        <v xml:space="preserve">  </v>
      </c>
      <c r="D12" s="320"/>
      <c r="E12" s="320"/>
      <c r="F12" s="320"/>
      <c r="G12" s="320"/>
      <c r="H12" s="320"/>
      <c r="I12" s="128" t="str">
        <f>Vize!AT11</f>
        <v xml:space="preserve"> </v>
      </c>
      <c r="J12" s="128" t="str">
        <f>'Vize-2'!AT11</f>
        <v xml:space="preserve"> </v>
      </c>
      <c r="K12" s="128" t="str">
        <f>Final!AT11</f>
        <v xml:space="preserve"> </v>
      </c>
      <c r="L12" s="128" t="str">
        <f>Bütünleme!AT11</f>
        <v xml:space="preserve"> </v>
      </c>
      <c r="M12" s="129"/>
      <c r="N12" s="128" t="str">
        <f>IF(SUM(I12:L12)=0,"",(IF(I12&lt;&gt;" ",I12*'Yazılı Tarihleri'!J4/100,0))+(IF(J12&lt;&gt;" ",J12*'Yazılı Tarihleri'!J5/100,0))+(IF(L12&lt;&gt;" ",L12*'Yazılı Tarihleri'!J6/100,(IF(K12&lt;&gt;" ",K12*'Yazılı Tarihleri'!J6/100,0)))))</f>
        <v/>
      </c>
      <c r="O12" s="136"/>
      <c r="P12" s="136"/>
      <c r="Q12" s="136"/>
      <c r="R12" s="136"/>
      <c r="S12" s="136"/>
      <c r="T12" s="136"/>
      <c r="AC12" s="136"/>
      <c r="AD12" s="136"/>
      <c r="AE12" s="136"/>
      <c r="AF12" s="136"/>
      <c r="AG12" s="136"/>
      <c r="AH12" s="136"/>
      <c r="AI12" s="136"/>
      <c r="AJ12" s="136"/>
      <c r="AK12" s="136"/>
      <c r="AL12" s="136"/>
      <c r="AM12" s="136"/>
      <c r="AN12" s="136"/>
      <c r="AO12" s="136"/>
      <c r="AP12" s="136"/>
      <c r="AQ12" s="136"/>
      <c r="AR12" s="136"/>
      <c r="AS12" s="136"/>
      <c r="AT12" s="136"/>
      <c r="AU12" s="136"/>
      <c r="AV12" s="136"/>
      <c r="AW12" s="136"/>
      <c r="AX12" s="136"/>
      <c r="AY12" s="136"/>
      <c r="AZ12" s="136"/>
      <c r="BA12" s="136"/>
      <c r="BB12" s="136"/>
      <c r="BC12" s="136"/>
      <c r="BD12" s="136"/>
      <c r="BE12" s="136"/>
      <c r="BF12" s="136"/>
      <c r="BG12" s="136"/>
      <c r="BH12" s="136"/>
      <c r="BI12" s="136"/>
      <c r="BJ12" s="136"/>
      <c r="BK12" s="136"/>
      <c r="BL12" s="136"/>
      <c r="BM12" s="136"/>
      <c r="BN12" s="136"/>
      <c r="BO12" s="136"/>
      <c r="BP12" s="136"/>
      <c r="BQ12" s="136"/>
      <c r="BR12" s="136"/>
      <c r="BS12" s="136"/>
      <c r="BT12" s="136"/>
      <c r="BU12" s="136"/>
      <c r="BV12" s="136"/>
      <c r="BW12" s="136"/>
      <c r="BX12" s="136"/>
      <c r="BY12" s="136"/>
      <c r="BZ12" s="136"/>
      <c r="CA12" s="136"/>
      <c r="CB12" s="136"/>
      <c r="CC12" s="136"/>
      <c r="CD12" s="136"/>
      <c r="CE12" s="136"/>
      <c r="CF12" s="136"/>
      <c r="CG12" s="136"/>
      <c r="CH12" s="136"/>
      <c r="CI12" s="136"/>
      <c r="CJ12" s="136"/>
      <c r="CK12" s="136"/>
      <c r="CL12" s="136"/>
      <c r="CM12" s="136"/>
    </row>
    <row r="13" spans="1:91" ht="15" customHeight="1" x14ac:dyDescent="0.2">
      <c r="A13" s="46">
        <f>'S. Listesi'!B11</f>
        <v>8</v>
      </c>
      <c r="B13" s="127" t="str">
        <f>IF('S. Listesi'!C10=0," ",'S. Listesi'!C10)</f>
        <v xml:space="preserve"> </v>
      </c>
      <c r="C13" s="320" t="str">
        <f>IF('S. Listesi'!D10=0,"  ",'S. Listesi'!D10)</f>
        <v xml:space="preserve">  </v>
      </c>
      <c r="D13" s="320"/>
      <c r="E13" s="320"/>
      <c r="F13" s="320"/>
      <c r="G13" s="320"/>
      <c r="H13" s="320"/>
      <c r="I13" s="128" t="str">
        <f>Vize!AT12</f>
        <v xml:space="preserve"> </v>
      </c>
      <c r="J13" s="128" t="str">
        <f>'Vize-2'!AT12</f>
        <v xml:space="preserve"> </v>
      </c>
      <c r="K13" s="128" t="str">
        <f>Final!AT12</f>
        <v xml:space="preserve"> </v>
      </c>
      <c r="L13" s="128" t="str">
        <f>Bütünleme!AT12</f>
        <v xml:space="preserve"> </v>
      </c>
      <c r="M13" s="129"/>
      <c r="N13" s="128" t="str">
        <f>IF(SUM(I13:L13)=0,"",(IF(I13&lt;&gt;" ",I13*'Yazılı Tarihleri'!J4/100,0))+(IF(J13&lt;&gt;" ",J13*'Yazılı Tarihleri'!J5/100,0))+(IF(L13&lt;&gt;" ",L13*'Yazılı Tarihleri'!J6/100,(IF(K13&lt;&gt;" ",K13*'Yazılı Tarihleri'!J6/100,0)))))</f>
        <v/>
      </c>
      <c r="O13" s="136"/>
      <c r="P13" s="136"/>
      <c r="Q13" s="136"/>
      <c r="R13" s="136"/>
      <c r="S13" s="136"/>
      <c r="T13" s="136"/>
      <c r="AC13" s="136"/>
      <c r="AD13" s="136"/>
      <c r="AE13" s="136"/>
      <c r="AF13" s="136"/>
      <c r="AG13" s="136"/>
      <c r="AH13" s="136"/>
      <c r="AI13" s="136"/>
      <c r="AJ13" s="136"/>
      <c r="AK13" s="136"/>
      <c r="AL13" s="136"/>
      <c r="AM13" s="136"/>
      <c r="AN13" s="136"/>
      <c r="AO13" s="136"/>
      <c r="AP13" s="136"/>
      <c r="AQ13" s="136"/>
      <c r="AR13" s="136"/>
      <c r="AS13" s="136"/>
      <c r="AT13" s="136"/>
      <c r="AU13" s="136"/>
      <c r="AV13" s="136"/>
      <c r="AW13" s="136"/>
      <c r="AX13" s="136"/>
      <c r="AY13" s="136"/>
      <c r="AZ13" s="136"/>
      <c r="BA13" s="136"/>
      <c r="BB13" s="136"/>
      <c r="BC13" s="136"/>
      <c r="BD13" s="136"/>
      <c r="BE13" s="136"/>
      <c r="BF13" s="136"/>
      <c r="BG13" s="136"/>
      <c r="BH13" s="136"/>
      <c r="BI13" s="136"/>
      <c r="BJ13" s="136"/>
      <c r="BK13" s="136"/>
      <c r="BL13" s="136"/>
      <c r="BM13" s="136"/>
      <c r="BN13" s="136"/>
      <c r="BO13" s="136"/>
      <c r="BP13" s="136"/>
      <c r="BQ13" s="136"/>
      <c r="BR13" s="136"/>
      <c r="BS13" s="136"/>
      <c r="BT13" s="136"/>
      <c r="BU13" s="136"/>
      <c r="BV13" s="136"/>
      <c r="BW13" s="136"/>
      <c r="BX13" s="136"/>
      <c r="BY13" s="136"/>
      <c r="BZ13" s="136"/>
      <c r="CA13" s="136"/>
      <c r="CB13" s="136"/>
      <c r="CC13" s="136"/>
      <c r="CD13" s="136"/>
      <c r="CE13" s="136"/>
      <c r="CF13" s="136"/>
      <c r="CG13" s="136"/>
      <c r="CH13" s="136"/>
      <c r="CI13" s="136"/>
      <c r="CJ13" s="136"/>
      <c r="CK13" s="136"/>
      <c r="CL13" s="136"/>
      <c r="CM13" s="136"/>
    </row>
    <row r="14" spans="1:91" ht="15" customHeight="1" x14ac:dyDescent="0.2">
      <c r="A14" s="46">
        <f>'S. Listesi'!B12</f>
        <v>9</v>
      </c>
      <c r="B14" s="127" t="str">
        <f>IF('S. Listesi'!C11=0," ",'S. Listesi'!C11)</f>
        <v xml:space="preserve"> </v>
      </c>
      <c r="C14" s="320" t="str">
        <f>IF('S. Listesi'!D11=0,"  ",'S. Listesi'!D11)</f>
        <v xml:space="preserve">  </v>
      </c>
      <c r="D14" s="320"/>
      <c r="E14" s="320"/>
      <c r="F14" s="320"/>
      <c r="G14" s="320"/>
      <c r="H14" s="320"/>
      <c r="I14" s="128" t="str">
        <f>Vize!AT13</f>
        <v xml:space="preserve"> </v>
      </c>
      <c r="J14" s="128" t="str">
        <f>'Vize-2'!AT13</f>
        <v xml:space="preserve"> </v>
      </c>
      <c r="K14" s="128" t="str">
        <f>Final!AT13</f>
        <v xml:space="preserve"> </v>
      </c>
      <c r="L14" s="128" t="str">
        <f>Bütünleme!AT13</f>
        <v xml:space="preserve"> </v>
      </c>
      <c r="M14" s="129"/>
      <c r="N14" s="128" t="str">
        <f>IF(SUM(I14:L14)=0,"",(IF(I14&lt;&gt;" ",I14*'Yazılı Tarihleri'!J4/100,0))+(IF(J14&lt;&gt;" ",J14*'Yazılı Tarihleri'!J5/100,0))+(IF(L14&lt;&gt;" ",L14*'Yazılı Tarihleri'!J6/100,(IF(K14&lt;&gt;" ",K14*'Yazılı Tarihleri'!J6/100,0)))))</f>
        <v/>
      </c>
      <c r="O14" s="136"/>
      <c r="P14" s="136"/>
      <c r="Q14" s="136"/>
      <c r="R14" s="136"/>
      <c r="S14" s="136"/>
      <c r="T14" s="136"/>
      <c r="AC14" s="136"/>
      <c r="AD14" s="136"/>
      <c r="AE14" s="136"/>
      <c r="AF14" s="136"/>
      <c r="AG14" s="136"/>
      <c r="AH14" s="136"/>
      <c r="AI14" s="136"/>
      <c r="AJ14" s="136"/>
      <c r="AK14" s="136"/>
      <c r="AL14" s="136"/>
      <c r="AM14" s="136"/>
      <c r="AN14" s="136"/>
      <c r="AO14" s="136"/>
      <c r="AP14" s="136"/>
      <c r="AQ14" s="136"/>
      <c r="AR14" s="136"/>
      <c r="AS14" s="136"/>
      <c r="AT14" s="136"/>
      <c r="AU14" s="136"/>
      <c r="AV14" s="136"/>
      <c r="AW14" s="136"/>
      <c r="AX14" s="136"/>
      <c r="AY14" s="136"/>
      <c r="AZ14" s="136"/>
      <c r="BA14" s="136"/>
      <c r="BB14" s="136"/>
      <c r="BC14" s="136"/>
      <c r="BD14" s="136"/>
      <c r="BE14" s="136"/>
      <c r="BF14" s="136"/>
      <c r="BG14" s="136"/>
      <c r="BH14" s="136"/>
      <c r="BI14" s="136"/>
      <c r="BJ14" s="136"/>
      <c r="BK14" s="136"/>
      <c r="BL14" s="136"/>
      <c r="BM14" s="136"/>
      <c r="BN14" s="136"/>
      <c r="BO14" s="136"/>
      <c r="BP14" s="136"/>
      <c r="BQ14" s="136"/>
      <c r="BR14" s="136"/>
      <c r="BS14" s="136"/>
      <c r="BT14" s="136"/>
      <c r="BU14" s="136"/>
      <c r="BV14" s="136"/>
      <c r="BW14" s="136"/>
      <c r="BX14" s="136"/>
      <c r="BY14" s="136"/>
      <c r="BZ14" s="136"/>
      <c r="CA14" s="136"/>
      <c r="CB14" s="136"/>
      <c r="CC14" s="136"/>
      <c r="CD14" s="136"/>
      <c r="CE14" s="136"/>
      <c r="CF14" s="136"/>
      <c r="CG14" s="136"/>
      <c r="CH14" s="136"/>
      <c r="CI14" s="136"/>
      <c r="CJ14" s="136"/>
      <c r="CK14" s="136"/>
      <c r="CL14" s="136"/>
      <c r="CM14" s="136"/>
    </row>
    <row r="15" spans="1:91" ht="15" customHeight="1" x14ac:dyDescent="0.2">
      <c r="A15" s="46">
        <f>'S. Listesi'!B13</f>
        <v>10</v>
      </c>
      <c r="B15" s="127" t="str">
        <f>IF('S. Listesi'!C12=0," ",'S. Listesi'!C12)</f>
        <v xml:space="preserve"> </v>
      </c>
      <c r="C15" s="320" t="str">
        <f>IF('S. Listesi'!D12=0,"  ",'S. Listesi'!D12)</f>
        <v xml:space="preserve">  </v>
      </c>
      <c r="D15" s="320"/>
      <c r="E15" s="320"/>
      <c r="F15" s="320"/>
      <c r="G15" s="320"/>
      <c r="H15" s="320"/>
      <c r="I15" s="128" t="str">
        <f>Vize!AT14</f>
        <v xml:space="preserve"> </v>
      </c>
      <c r="J15" s="128" t="str">
        <f>'Vize-2'!AT14</f>
        <v xml:space="preserve"> </v>
      </c>
      <c r="K15" s="128" t="str">
        <f>Final!AT14</f>
        <v xml:space="preserve"> </v>
      </c>
      <c r="L15" s="128" t="str">
        <f>Bütünleme!AT14</f>
        <v xml:space="preserve"> </v>
      </c>
      <c r="M15" s="129"/>
      <c r="N15" s="128" t="str">
        <f>IF(SUM(I15:L15)=0,"",(IF(I15&lt;&gt;" ",I15*'Yazılı Tarihleri'!J4/100,0))+(IF(J15&lt;&gt;" ",J15*'Yazılı Tarihleri'!J5/100,0))+(IF(L15&lt;&gt;" ",L15*'Yazılı Tarihleri'!J6/100,(IF(K15&lt;&gt;" ",K15*'Yazılı Tarihleri'!J6/100,0)))))</f>
        <v/>
      </c>
      <c r="O15" s="136"/>
      <c r="P15" s="136"/>
      <c r="Q15" s="136"/>
      <c r="R15" s="136"/>
      <c r="S15" s="136"/>
      <c r="T15" s="136"/>
      <c r="AC15" s="136"/>
      <c r="AD15" s="136"/>
      <c r="AE15" s="136"/>
      <c r="AF15" s="136"/>
      <c r="AG15" s="136"/>
      <c r="AH15" s="136"/>
      <c r="AI15" s="136"/>
      <c r="AJ15" s="136"/>
      <c r="AK15" s="136"/>
      <c r="AL15" s="136"/>
      <c r="AM15" s="136"/>
      <c r="AN15" s="136"/>
      <c r="AO15" s="136"/>
      <c r="AP15" s="136"/>
      <c r="AQ15" s="136"/>
      <c r="AR15" s="136"/>
      <c r="AS15" s="136"/>
      <c r="AT15" s="136"/>
      <c r="AU15" s="136"/>
      <c r="AV15" s="136"/>
      <c r="AW15" s="136"/>
      <c r="AX15" s="136"/>
      <c r="AY15" s="136"/>
      <c r="AZ15" s="136"/>
      <c r="BA15" s="136"/>
      <c r="BB15" s="136"/>
      <c r="BC15" s="136"/>
      <c r="BD15" s="136"/>
      <c r="BE15" s="136"/>
      <c r="BF15" s="136"/>
      <c r="BG15" s="136"/>
      <c r="BH15" s="136"/>
      <c r="BI15" s="136"/>
      <c r="BJ15" s="136"/>
      <c r="BK15" s="136"/>
      <c r="BL15" s="136"/>
      <c r="BM15" s="136"/>
      <c r="BN15" s="136"/>
      <c r="BO15" s="136"/>
      <c r="BP15" s="136"/>
      <c r="BQ15" s="136"/>
      <c r="BR15" s="136"/>
      <c r="BS15" s="136"/>
      <c r="BT15" s="136"/>
      <c r="BU15" s="136"/>
      <c r="BV15" s="136"/>
      <c r="BW15" s="136"/>
      <c r="BX15" s="136"/>
      <c r="BY15" s="136"/>
      <c r="BZ15" s="136"/>
      <c r="CA15" s="136"/>
      <c r="CB15" s="136"/>
      <c r="CC15" s="136"/>
      <c r="CD15" s="136"/>
      <c r="CE15" s="136"/>
      <c r="CF15" s="136"/>
      <c r="CG15" s="136"/>
      <c r="CH15" s="136"/>
      <c r="CI15" s="136"/>
      <c r="CJ15" s="136"/>
      <c r="CK15" s="136"/>
      <c r="CL15" s="136"/>
      <c r="CM15" s="136"/>
    </row>
    <row r="16" spans="1:91" ht="15" customHeight="1" x14ac:dyDescent="0.2">
      <c r="A16" s="46">
        <f>'S. Listesi'!B14</f>
        <v>11</v>
      </c>
      <c r="B16" s="127" t="str">
        <f>IF('S. Listesi'!C13=0," ",'S. Listesi'!C13)</f>
        <v xml:space="preserve"> </v>
      </c>
      <c r="C16" s="320" t="str">
        <f>IF('S. Listesi'!D13=0,"  ",'S. Listesi'!D13)</f>
        <v xml:space="preserve">  </v>
      </c>
      <c r="D16" s="320"/>
      <c r="E16" s="320"/>
      <c r="F16" s="320"/>
      <c r="G16" s="320"/>
      <c r="H16" s="320"/>
      <c r="I16" s="128" t="str">
        <f>Vize!AT15</f>
        <v xml:space="preserve"> </v>
      </c>
      <c r="J16" s="128" t="str">
        <f>'Vize-2'!AT15</f>
        <v xml:space="preserve"> </v>
      </c>
      <c r="K16" s="128" t="str">
        <f>Final!AT15</f>
        <v xml:space="preserve"> </v>
      </c>
      <c r="L16" s="128" t="str">
        <f>Bütünleme!AT15</f>
        <v xml:space="preserve"> </v>
      </c>
      <c r="M16" s="129"/>
      <c r="N16" s="128" t="str">
        <f>IF(SUM(I16:L16)=0,"",(IF(I16&lt;&gt;" ",I16*'Yazılı Tarihleri'!J4/100,0))+(IF(J16&lt;&gt;" ",J16*'Yazılı Tarihleri'!J5/100,0))+(IF(L16&lt;&gt;" ",L16*'Yazılı Tarihleri'!J6/100,(IF(K16&lt;&gt;" ",K16*'Yazılı Tarihleri'!J6/100,0)))))</f>
        <v/>
      </c>
      <c r="O16" s="136"/>
      <c r="P16" s="136"/>
      <c r="Q16" s="136"/>
      <c r="R16" s="136"/>
      <c r="S16" s="136"/>
      <c r="T16" s="136"/>
      <c r="AC16" s="136"/>
      <c r="AD16" s="136"/>
      <c r="AE16" s="136"/>
      <c r="AF16" s="136"/>
      <c r="AG16" s="136"/>
      <c r="AH16" s="136"/>
      <c r="AI16" s="136"/>
      <c r="AJ16" s="136"/>
      <c r="AK16" s="136"/>
      <c r="AL16" s="136"/>
      <c r="AM16" s="136"/>
      <c r="AN16" s="136"/>
      <c r="AO16" s="136"/>
      <c r="AP16" s="136"/>
      <c r="AQ16" s="136"/>
      <c r="AR16" s="136"/>
      <c r="AS16" s="136"/>
      <c r="AT16" s="136"/>
      <c r="AU16" s="136"/>
      <c r="AV16" s="136"/>
      <c r="AW16" s="136"/>
      <c r="AX16" s="136"/>
      <c r="AY16" s="136"/>
      <c r="AZ16" s="136"/>
      <c r="BA16" s="136"/>
      <c r="BB16" s="136"/>
      <c r="BC16" s="136"/>
      <c r="BD16" s="136"/>
      <c r="BE16" s="136"/>
      <c r="BF16" s="136"/>
      <c r="BG16" s="136"/>
      <c r="BH16" s="136"/>
      <c r="BI16" s="136"/>
      <c r="BJ16" s="136"/>
      <c r="BK16" s="136"/>
      <c r="BL16" s="136"/>
      <c r="BM16" s="136"/>
      <c r="BN16" s="136"/>
      <c r="BO16" s="136"/>
      <c r="BP16" s="136"/>
      <c r="BQ16" s="136"/>
      <c r="BR16" s="136"/>
      <c r="BS16" s="136"/>
      <c r="BT16" s="136"/>
      <c r="BU16" s="136"/>
      <c r="BV16" s="136"/>
      <c r="BW16" s="136"/>
      <c r="BX16" s="136"/>
      <c r="BY16" s="136"/>
      <c r="BZ16" s="136"/>
      <c r="CA16" s="136"/>
      <c r="CB16" s="136"/>
      <c r="CC16" s="136"/>
      <c r="CD16" s="136"/>
      <c r="CE16" s="136"/>
      <c r="CF16" s="136"/>
      <c r="CG16" s="136"/>
      <c r="CH16" s="136"/>
      <c r="CI16" s="136"/>
      <c r="CJ16" s="136"/>
      <c r="CK16" s="136"/>
      <c r="CL16" s="136"/>
      <c r="CM16" s="136"/>
    </row>
    <row r="17" spans="1:91" ht="15" customHeight="1" x14ac:dyDescent="0.2">
      <c r="A17" s="46">
        <f>'S. Listesi'!B15</f>
        <v>12</v>
      </c>
      <c r="B17" s="127" t="str">
        <f>IF('S. Listesi'!C14=0," ",'S. Listesi'!C14)</f>
        <v xml:space="preserve"> </v>
      </c>
      <c r="C17" s="320" t="str">
        <f>IF('S. Listesi'!D14=0,"  ",'S. Listesi'!D14)</f>
        <v xml:space="preserve">  </v>
      </c>
      <c r="D17" s="320"/>
      <c r="E17" s="320"/>
      <c r="F17" s="320"/>
      <c r="G17" s="320"/>
      <c r="H17" s="320"/>
      <c r="I17" s="128" t="str">
        <f>Vize!AT16</f>
        <v xml:space="preserve"> </v>
      </c>
      <c r="J17" s="128" t="str">
        <f>'Vize-2'!AT16</f>
        <v xml:space="preserve"> </v>
      </c>
      <c r="K17" s="128" t="str">
        <f>Final!AT16</f>
        <v xml:space="preserve"> </v>
      </c>
      <c r="L17" s="128" t="str">
        <f>Bütünleme!AT16</f>
        <v xml:space="preserve"> </v>
      </c>
      <c r="M17" s="129"/>
      <c r="N17" s="128" t="str">
        <f>IF(SUM(I17:L17)=0,"",(IF(I17&lt;&gt;" ",I17*'Yazılı Tarihleri'!J4/100,0))+(IF(J17&lt;&gt;" ",J17*'Yazılı Tarihleri'!J5/100,0))+(IF(L17&lt;&gt;" ",L17*'Yazılı Tarihleri'!J6/100,(IF(K17&lt;&gt;" ",K17*'Yazılı Tarihleri'!J6/100,0)))))</f>
        <v/>
      </c>
      <c r="O17" s="136"/>
      <c r="P17" s="136"/>
      <c r="Q17" s="136"/>
      <c r="R17" s="136"/>
      <c r="S17" s="136"/>
      <c r="T17" s="136"/>
      <c r="AC17" s="136"/>
      <c r="AD17" s="136"/>
      <c r="AE17" s="136"/>
      <c r="AF17" s="136"/>
      <c r="AG17" s="136"/>
      <c r="AH17" s="136"/>
      <c r="AI17" s="136"/>
      <c r="AJ17" s="136"/>
      <c r="AK17" s="136"/>
      <c r="AL17" s="136"/>
      <c r="AM17" s="136"/>
      <c r="AN17" s="136"/>
      <c r="AO17" s="136"/>
      <c r="AP17" s="136"/>
      <c r="AQ17" s="136"/>
      <c r="AR17" s="136"/>
      <c r="AS17" s="136"/>
      <c r="AT17" s="136"/>
      <c r="AU17" s="136"/>
      <c r="AV17" s="136"/>
      <c r="AW17" s="136"/>
      <c r="AX17" s="136"/>
      <c r="AY17" s="136"/>
      <c r="AZ17" s="136"/>
      <c r="BA17" s="136"/>
      <c r="BB17" s="136"/>
      <c r="BC17" s="136"/>
      <c r="BD17" s="136"/>
      <c r="BE17" s="136"/>
      <c r="BF17" s="136"/>
      <c r="BG17" s="136"/>
      <c r="BH17" s="136"/>
      <c r="BI17" s="136"/>
      <c r="BJ17" s="136"/>
      <c r="BK17" s="136"/>
      <c r="BL17" s="136"/>
      <c r="BM17" s="136"/>
      <c r="BN17" s="136"/>
      <c r="BO17" s="136"/>
      <c r="BP17" s="136"/>
      <c r="BQ17" s="136"/>
      <c r="BR17" s="136"/>
      <c r="BS17" s="136"/>
      <c r="BT17" s="136"/>
      <c r="BU17" s="136"/>
      <c r="BV17" s="136"/>
      <c r="BW17" s="136"/>
      <c r="BX17" s="136"/>
      <c r="BY17" s="136"/>
      <c r="BZ17" s="136"/>
      <c r="CA17" s="136"/>
      <c r="CB17" s="136"/>
      <c r="CC17" s="136"/>
      <c r="CD17" s="136"/>
      <c r="CE17" s="136"/>
      <c r="CF17" s="136"/>
      <c r="CG17" s="136"/>
      <c r="CH17" s="136"/>
      <c r="CI17" s="136"/>
      <c r="CJ17" s="136"/>
      <c r="CK17" s="136"/>
      <c r="CL17" s="136"/>
      <c r="CM17" s="136"/>
    </row>
    <row r="18" spans="1:91" ht="15" customHeight="1" x14ac:dyDescent="0.2">
      <c r="A18" s="46">
        <f>'S. Listesi'!B16</f>
        <v>13</v>
      </c>
      <c r="B18" s="127" t="str">
        <f>IF('S. Listesi'!C15=0," ",'S. Listesi'!C15)</f>
        <v xml:space="preserve"> </v>
      </c>
      <c r="C18" s="320" t="str">
        <f>IF('S. Listesi'!D15=0,"  ",'S. Listesi'!D15)</f>
        <v xml:space="preserve">  </v>
      </c>
      <c r="D18" s="320"/>
      <c r="E18" s="320"/>
      <c r="F18" s="320"/>
      <c r="G18" s="320"/>
      <c r="H18" s="320"/>
      <c r="I18" s="128" t="str">
        <f>Vize!AT17</f>
        <v xml:space="preserve"> </v>
      </c>
      <c r="J18" s="128" t="str">
        <f>'Vize-2'!AT17</f>
        <v xml:space="preserve"> </v>
      </c>
      <c r="K18" s="128" t="str">
        <f>Final!AT17</f>
        <v xml:space="preserve"> </v>
      </c>
      <c r="L18" s="128" t="str">
        <f>Bütünleme!AT17</f>
        <v xml:space="preserve"> </v>
      </c>
      <c r="M18" s="129"/>
      <c r="N18" s="128" t="str">
        <f>IF(SUM(I18:L18)=0,"",(IF(I18&lt;&gt;" ",I18*'Yazılı Tarihleri'!J4/100,0))+(IF(J18&lt;&gt;" ",J18*'Yazılı Tarihleri'!J5/100,0))+(IF(L18&lt;&gt;" ",L18*'Yazılı Tarihleri'!J6/100,(IF(K18&lt;&gt;" ",K18*'Yazılı Tarihleri'!J6/100,0)))))</f>
        <v/>
      </c>
      <c r="O18" s="136"/>
      <c r="P18" s="136"/>
      <c r="Q18" s="136"/>
      <c r="R18" s="136"/>
      <c r="S18" s="136"/>
      <c r="T18" s="136"/>
      <c r="AC18" s="136"/>
      <c r="AD18" s="136"/>
      <c r="AE18" s="136"/>
      <c r="AF18" s="136"/>
      <c r="AG18" s="136"/>
      <c r="AH18" s="136"/>
      <c r="AI18" s="136"/>
      <c r="AJ18" s="136"/>
      <c r="AK18" s="136"/>
      <c r="AL18" s="136"/>
      <c r="AM18" s="136"/>
      <c r="AN18" s="136"/>
      <c r="AO18" s="136"/>
      <c r="AP18" s="136"/>
      <c r="AQ18" s="136"/>
      <c r="AR18" s="136"/>
      <c r="AS18" s="136"/>
      <c r="AT18" s="136"/>
      <c r="AU18" s="136"/>
      <c r="AV18" s="136"/>
      <c r="AW18" s="136"/>
      <c r="AX18" s="136"/>
      <c r="AY18" s="136"/>
      <c r="AZ18" s="136"/>
      <c r="BA18" s="136"/>
      <c r="BB18" s="136"/>
      <c r="BC18" s="136"/>
      <c r="BD18" s="136"/>
      <c r="BE18" s="136"/>
      <c r="BF18" s="136"/>
      <c r="BG18" s="136"/>
      <c r="BH18" s="136"/>
      <c r="BI18" s="136"/>
      <c r="BJ18" s="136"/>
      <c r="BK18" s="136"/>
      <c r="BL18" s="136"/>
      <c r="BM18" s="136"/>
      <c r="BN18" s="136"/>
      <c r="BO18" s="136"/>
      <c r="BP18" s="136"/>
      <c r="BQ18" s="136"/>
      <c r="BR18" s="136"/>
      <c r="BS18" s="136"/>
      <c r="BT18" s="136"/>
      <c r="BU18" s="136"/>
      <c r="BV18" s="136"/>
      <c r="BW18" s="136"/>
      <c r="BX18" s="136"/>
      <c r="BY18" s="136"/>
      <c r="BZ18" s="136"/>
      <c r="CA18" s="136"/>
      <c r="CB18" s="136"/>
      <c r="CC18" s="136"/>
      <c r="CD18" s="136"/>
      <c r="CE18" s="136"/>
      <c r="CF18" s="136"/>
      <c r="CG18" s="136"/>
      <c r="CH18" s="136"/>
      <c r="CI18" s="136"/>
      <c r="CJ18" s="136"/>
      <c r="CK18" s="136"/>
      <c r="CL18" s="136"/>
      <c r="CM18" s="136"/>
    </row>
    <row r="19" spans="1:91" ht="15" customHeight="1" x14ac:dyDescent="0.2">
      <c r="A19" s="46">
        <f>'S. Listesi'!B17</f>
        <v>14</v>
      </c>
      <c r="B19" s="127" t="str">
        <f>IF('S. Listesi'!C16=0," ",'S. Listesi'!C16)</f>
        <v xml:space="preserve"> </v>
      </c>
      <c r="C19" s="320" t="str">
        <f>IF('S. Listesi'!D16=0,"  ",'S. Listesi'!D16)</f>
        <v xml:space="preserve">  </v>
      </c>
      <c r="D19" s="320"/>
      <c r="E19" s="320"/>
      <c r="F19" s="320"/>
      <c r="G19" s="320"/>
      <c r="H19" s="320"/>
      <c r="I19" s="128" t="str">
        <f>Vize!AT18</f>
        <v xml:space="preserve"> </v>
      </c>
      <c r="J19" s="128" t="str">
        <f>'Vize-2'!AT18</f>
        <v xml:space="preserve"> </v>
      </c>
      <c r="K19" s="128" t="str">
        <f>Final!AT18</f>
        <v xml:space="preserve"> </v>
      </c>
      <c r="L19" s="128" t="str">
        <f>Bütünleme!AT18</f>
        <v xml:space="preserve"> </v>
      </c>
      <c r="M19" s="129"/>
      <c r="N19" s="128" t="str">
        <f>IF(SUM(I19:L19)=0,"",(IF(I19&lt;&gt;" ",I19*'Yazılı Tarihleri'!J4/100,0))+(IF(J19&lt;&gt;" ",J19*'Yazılı Tarihleri'!J5/100,0))+(IF(L19&lt;&gt;" ",L19*'Yazılı Tarihleri'!J6/100,(IF(K19&lt;&gt;" ",K19*'Yazılı Tarihleri'!J6/100,0)))))</f>
        <v/>
      </c>
      <c r="O19" s="136"/>
      <c r="P19" s="136"/>
      <c r="Q19" s="136"/>
      <c r="R19" s="136"/>
      <c r="S19" s="136"/>
      <c r="T19" s="136"/>
      <c r="AC19" s="136"/>
      <c r="AD19" s="136"/>
      <c r="AE19" s="136"/>
      <c r="AF19" s="136"/>
      <c r="AG19" s="136"/>
      <c r="AH19" s="136"/>
      <c r="AI19" s="136"/>
      <c r="AJ19" s="136"/>
      <c r="AK19" s="136"/>
      <c r="AL19" s="136"/>
      <c r="AM19" s="136"/>
      <c r="AN19" s="136"/>
      <c r="AO19" s="136"/>
      <c r="AP19" s="136"/>
      <c r="AQ19" s="136"/>
      <c r="AR19" s="136"/>
      <c r="AS19" s="136"/>
      <c r="AT19" s="136"/>
      <c r="AU19" s="136"/>
      <c r="AV19" s="136"/>
      <c r="AW19" s="136"/>
      <c r="AX19" s="136"/>
      <c r="AY19" s="136"/>
      <c r="AZ19" s="136"/>
      <c r="BA19" s="136"/>
      <c r="BB19" s="136"/>
      <c r="BC19" s="136"/>
      <c r="BD19" s="136"/>
      <c r="BE19" s="136"/>
      <c r="BF19" s="136"/>
      <c r="BG19" s="136"/>
      <c r="BH19" s="136"/>
      <c r="BI19" s="136"/>
      <c r="BJ19" s="136"/>
      <c r="BK19" s="136"/>
      <c r="BL19" s="136"/>
      <c r="BM19" s="136"/>
      <c r="BN19" s="136"/>
      <c r="BO19" s="136"/>
      <c r="BP19" s="136"/>
      <c r="BQ19" s="136"/>
      <c r="BR19" s="136"/>
      <c r="BS19" s="136"/>
      <c r="BT19" s="136"/>
      <c r="BU19" s="136"/>
      <c r="BV19" s="136"/>
      <c r="BW19" s="136"/>
      <c r="BX19" s="136"/>
      <c r="BY19" s="136"/>
      <c r="BZ19" s="136"/>
      <c r="CA19" s="136"/>
      <c r="CB19" s="136"/>
      <c r="CC19" s="136"/>
      <c r="CD19" s="136"/>
      <c r="CE19" s="136"/>
      <c r="CF19" s="136"/>
      <c r="CG19" s="136"/>
      <c r="CH19" s="136"/>
      <c r="CI19" s="136"/>
      <c r="CJ19" s="136"/>
      <c r="CK19" s="136"/>
      <c r="CL19" s="136"/>
      <c r="CM19" s="136"/>
    </row>
    <row r="20" spans="1:91" ht="15" customHeight="1" x14ac:dyDescent="0.2">
      <c r="A20" s="46">
        <f>'S. Listesi'!B18</f>
        <v>15</v>
      </c>
      <c r="B20" s="127" t="str">
        <f>IF('S. Listesi'!C17=0," ",'S. Listesi'!C17)</f>
        <v xml:space="preserve"> </v>
      </c>
      <c r="C20" s="320" t="str">
        <f>IF('S. Listesi'!D17=0,"  ",'S. Listesi'!D17)</f>
        <v xml:space="preserve">  </v>
      </c>
      <c r="D20" s="320"/>
      <c r="E20" s="320"/>
      <c r="F20" s="320"/>
      <c r="G20" s="320"/>
      <c r="H20" s="320"/>
      <c r="I20" s="128" t="str">
        <f>Vize!AT19</f>
        <v xml:space="preserve"> </v>
      </c>
      <c r="J20" s="128" t="str">
        <f>'Vize-2'!AT19</f>
        <v xml:space="preserve"> </v>
      </c>
      <c r="K20" s="128" t="str">
        <f>Final!AT19</f>
        <v xml:space="preserve"> </v>
      </c>
      <c r="L20" s="128" t="str">
        <f>Bütünleme!AT19</f>
        <v xml:space="preserve"> </v>
      </c>
      <c r="M20" s="129"/>
      <c r="N20" s="128" t="str">
        <f>IF(SUM(I20:L20)=0,"",(IF(I20&lt;&gt;" ",I20*'Yazılı Tarihleri'!J4/100,0))+(IF(J20&lt;&gt;" ",J20*'Yazılı Tarihleri'!J5/100,0))+(IF(L20&lt;&gt;" ",L20*'Yazılı Tarihleri'!J6/100,(IF(K20&lt;&gt;" ",K20*'Yazılı Tarihleri'!J6/100,0)))))</f>
        <v/>
      </c>
      <c r="O20" s="136"/>
      <c r="P20" s="136"/>
      <c r="Q20" s="136"/>
      <c r="R20" s="136"/>
      <c r="S20" s="136"/>
      <c r="T20" s="136"/>
      <c r="AC20" s="136"/>
      <c r="AD20" s="136"/>
      <c r="AE20" s="136"/>
      <c r="AF20" s="136"/>
      <c r="AG20" s="136"/>
      <c r="AH20" s="136"/>
      <c r="AI20" s="136"/>
      <c r="AJ20" s="136"/>
      <c r="AK20" s="136"/>
      <c r="AL20" s="136"/>
      <c r="AM20" s="136"/>
      <c r="AN20" s="136"/>
      <c r="AO20" s="136"/>
      <c r="AP20" s="136"/>
      <c r="AQ20" s="136"/>
      <c r="AR20" s="136"/>
      <c r="AS20" s="136"/>
      <c r="AT20" s="136"/>
      <c r="AU20" s="136"/>
      <c r="AV20" s="136"/>
      <c r="AW20" s="136"/>
      <c r="AX20" s="136"/>
      <c r="AY20" s="136"/>
      <c r="AZ20" s="136"/>
      <c r="BA20" s="136"/>
      <c r="BB20" s="136"/>
      <c r="BC20" s="136"/>
      <c r="BD20" s="136"/>
      <c r="BE20" s="136"/>
      <c r="BF20" s="136"/>
      <c r="BG20" s="136"/>
      <c r="BH20" s="136"/>
      <c r="BI20" s="136"/>
      <c r="BJ20" s="136"/>
      <c r="BK20" s="136"/>
      <c r="BL20" s="136"/>
      <c r="BM20" s="136"/>
      <c r="BN20" s="136"/>
      <c r="BO20" s="136"/>
      <c r="BP20" s="136"/>
      <c r="BQ20" s="136"/>
      <c r="BR20" s="136"/>
      <c r="BS20" s="136"/>
      <c r="BT20" s="136"/>
      <c r="BU20" s="136"/>
      <c r="BV20" s="136"/>
      <c r="BW20" s="136"/>
      <c r="BX20" s="136"/>
      <c r="BY20" s="136"/>
      <c r="BZ20" s="136"/>
      <c r="CA20" s="136"/>
      <c r="CB20" s="136"/>
      <c r="CC20" s="136"/>
      <c r="CD20" s="136"/>
      <c r="CE20" s="136"/>
      <c r="CF20" s="136"/>
      <c r="CG20" s="136"/>
      <c r="CH20" s="136"/>
      <c r="CI20" s="136"/>
      <c r="CJ20" s="136"/>
      <c r="CK20" s="136"/>
      <c r="CL20" s="136"/>
      <c r="CM20" s="136"/>
    </row>
    <row r="21" spans="1:91" ht="15" customHeight="1" x14ac:dyDescent="0.2">
      <c r="A21" s="46">
        <f>'S. Listesi'!B19</f>
        <v>16</v>
      </c>
      <c r="B21" s="127" t="str">
        <f>IF('S. Listesi'!C18=0," ",'S. Listesi'!C18)</f>
        <v xml:space="preserve"> </v>
      </c>
      <c r="C21" s="320" t="str">
        <f>IF('S. Listesi'!D18=0,"  ",'S. Listesi'!D18)</f>
        <v xml:space="preserve">  </v>
      </c>
      <c r="D21" s="320"/>
      <c r="E21" s="320"/>
      <c r="F21" s="320"/>
      <c r="G21" s="320"/>
      <c r="H21" s="320"/>
      <c r="I21" s="128" t="str">
        <f>Vize!AT20</f>
        <v xml:space="preserve"> </v>
      </c>
      <c r="J21" s="128" t="str">
        <f>'Vize-2'!AT20</f>
        <v xml:space="preserve"> </v>
      </c>
      <c r="K21" s="128" t="str">
        <f>Final!AT20</f>
        <v xml:space="preserve"> </v>
      </c>
      <c r="L21" s="128" t="str">
        <f>Bütünleme!AT20</f>
        <v xml:space="preserve"> </v>
      </c>
      <c r="M21" s="129"/>
      <c r="N21" s="128" t="str">
        <f>IF(SUM(I21:L21)=0,"",(IF(I21&lt;&gt;" ",I21*'Yazılı Tarihleri'!J4/100,0))+(IF(J21&lt;&gt;" ",J21*'Yazılı Tarihleri'!J5/100,0))+(IF(L21&lt;&gt;" ",L21*'Yazılı Tarihleri'!J6/100,(IF(K21&lt;&gt;" ",K21*'Yazılı Tarihleri'!J6/100,0)))))</f>
        <v/>
      </c>
      <c r="O21" s="136"/>
      <c r="P21" s="136"/>
      <c r="Q21" s="136"/>
      <c r="R21" s="136"/>
      <c r="S21" s="136"/>
      <c r="T21" s="136"/>
      <c r="AC21" s="136"/>
      <c r="AD21" s="136"/>
      <c r="AE21" s="136"/>
      <c r="AF21" s="136"/>
      <c r="AG21" s="136"/>
      <c r="AH21" s="136"/>
      <c r="AI21" s="136"/>
      <c r="AJ21" s="136"/>
      <c r="AK21" s="136"/>
      <c r="AL21" s="136"/>
      <c r="AM21" s="136"/>
      <c r="AN21" s="136"/>
      <c r="AO21" s="136"/>
      <c r="AP21" s="136"/>
      <c r="AQ21" s="136"/>
      <c r="AR21" s="136"/>
      <c r="AS21" s="136"/>
      <c r="AT21" s="136"/>
      <c r="AU21" s="136"/>
      <c r="AV21" s="136"/>
      <c r="AW21" s="136"/>
      <c r="AX21" s="136"/>
      <c r="AY21" s="136"/>
      <c r="AZ21" s="136"/>
      <c r="BA21" s="136"/>
      <c r="BB21" s="136"/>
      <c r="BC21" s="136"/>
      <c r="BD21" s="136"/>
      <c r="BE21" s="136"/>
      <c r="BF21" s="136"/>
      <c r="BG21" s="136"/>
      <c r="BH21" s="136"/>
      <c r="BI21" s="136"/>
      <c r="BJ21" s="136"/>
      <c r="BK21" s="136"/>
      <c r="BL21" s="136"/>
      <c r="BM21" s="136"/>
      <c r="BN21" s="136"/>
      <c r="BO21" s="136"/>
      <c r="BP21" s="136"/>
      <c r="BQ21" s="136"/>
      <c r="BR21" s="136"/>
      <c r="BS21" s="136"/>
      <c r="BT21" s="136"/>
      <c r="BU21" s="136"/>
      <c r="BV21" s="136"/>
      <c r="BW21" s="136"/>
      <c r="BX21" s="136"/>
      <c r="BY21" s="136"/>
      <c r="BZ21" s="136"/>
      <c r="CA21" s="136"/>
      <c r="CB21" s="136"/>
      <c r="CC21" s="136"/>
      <c r="CD21" s="136"/>
      <c r="CE21" s="136"/>
      <c r="CF21" s="136"/>
      <c r="CG21" s="136"/>
      <c r="CH21" s="136"/>
      <c r="CI21" s="136"/>
      <c r="CJ21" s="136"/>
      <c r="CK21" s="136"/>
      <c r="CL21" s="136"/>
      <c r="CM21" s="136"/>
    </row>
    <row r="22" spans="1:91" ht="15" customHeight="1" x14ac:dyDescent="0.2">
      <c r="A22" s="46">
        <f>'S. Listesi'!B20</f>
        <v>17</v>
      </c>
      <c r="B22" s="127" t="str">
        <f>IF('S. Listesi'!C19=0," ",'S. Listesi'!C19)</f>
        <v xml:space="preserve"> </v>
      </c>
      <c r="C22" s="320" t="str">
        <f>IF('S. Listesi'!D19=0,"  ",'S. Listesi'!D19)</f>
        <v xml:space="preserve">  </v>
      </c>
      <c r="D22" s="320"/>
      <c r="E22" s="320"/>
      <c r="F22" s="320"/>
      <c r="G22" s="320"/>
      <c r="H22" s="320"/>
      <c r="I22" s="128" t="str">
        <f>Vize!AT21</f>
        <v xml:space="preserve"> </v>
      </c>
      <c r="J22" s="128" t="str">
        <f>'Vize-2'!AT21</f>
        <v xml:space="preserve"> </v>
      </c>
      <c r="K22" s="128" t="str">
        <f>Final!AT21</f>
        <v xml:space="preserve"> </v>
      </c>
      <c r="L22" s="128" t="str">
        <f>Bütünleme!AT21</f>
        <v xml:space="preserve"> </v>
      </c>
      <c r="M22" s="129"/>
      <c r="N22" s="128" t="str">
        <f>IF(SUM(I22:L22)=0,"",(IF(I22&lt;&gt;" ",I22*'Yazılı Tarihleri'!J4/100,0))+(IF(J22&lt;&gt;" ",J22*'Yazılı Tarihleri'!J5/100,0))+(IF(L22&lt;&gt;" ",L22*'Yazılı Tarihleri'!J6/100,(IF(K22&lt;&gt;" ",K22*'Yazılı Tarihleri'!J6/100,0)))))</f>
        <v/>
      </c>
      <c r="O22" s="136"/>
      <c r="P22" s="136"/>
      <c r="Q22" s="136"/>
      <c r="R22" s="136"/>
      <c r="S22" s="136"/>
      <c r="T22" s="136"/>
      <c r="AC22" s="136"/>
      <c r="AD22" s="136"/>
      <c r="AE22" s="136"/>
      <c r="AF22" s="136"/>
      <c r="AG22" s="136"/>
      <c r="AH22" s="136"/>
      <c r="AI22" s="136"/>
      <c r="AJ22" s="136"/>
      <c r="AK22" s="136"/>
      <c r="AL22" s="136"/>
      <c r="AM22" s="136"/>
      <c r="AN22" s="136"/>
      <c r="AO22" s="136"/>
      <c r="AP22" s="136"/>
      <c r="AQ22" s="136"/>
      <c r="AR22" s="136"/>
      <c r="AS22" s="136"/>
      <c r="AT22" s="136"/>
      <c r="AU22" s="136"/>
      <c r="AV22" s="136"/>
      <c r="AW22" s="136"/>
      <c r="AX22" s="136"/>
      <c r="AY22" s="136"/>
      <c r="AZ22" s="136"/>
      <c r="BA22" s="136"/>
      <c r="BB22" s="136"/>
      <c r="BC22" s="136"/>
      <c r="BD22" s="136"/>
      <c r="BE22" s="136"/>
      <c r="BF22" s="136"/>
      <c r="BG22" s="136"/>
      <c r="BH22" s="136"/>
      <c r="BI22" s="136"/>
      <c r="BJ22" s="136"/>
      <c r="BK22" s="136"/>
      <c r="BL22" s="136"/>
      <c r="BM22" s="136"/>
      <c r="BN22" s="136"/>
      <c r="BO22" s="136"/>
      <c r="BP22" s="136"/>
      <c r="BQ22" s="136"/>
      <c r="BR22" s="136"/>
      <c r="BS22" s="136"/>
      <c r="BT22" s="136"/>
      <c r="BU22" s="136"/>
      <c r="BV22" s="136"/>
      <c r="BW22" s="136"/>
      <c r="BX22" s="136"/>
      <c r="BY22" s="136"/>
      <c r="BZ22" s="136"/>
      <c r="CA22" s="136"/>
      <c r="CB22" s="136"/>
      <c r="CC22" s="136"/>
      <c r="CD22" s="136"/>
      <c r="CE22" s="136"/>
      <c r="CF22" s="136"/>
      <c r="CG22" s="136"/>
      <c r="CH22" s="136"/>
      <c r="CI22" s="136"/>
      <c r="CJ22" s="136"/>
      <c r="CK22" s="136"/>
      <c r="CL22" s="136"/>
      <c r="CM22" s="136"/>
    </row>
    <row r="23" spans="1:91" ht="15" customHeight="1" x14ac:dyDescent="0.2">
      <c r="A23" s="46">
        <f>'S. Listesi'!B21</f>
        <v>18</v>
      </c>
      <c r="B23" s="127" t="str">
        <f>IF('S. Listesi'!C20=0," ",'S. Listesi'!C20)</f>
        <v xml:space="preserve"> </v>
      </c>
      <c r="C23" s="320" t="str">
        <f>IF('S. Listesi'!D20=0,"  ",'S. Listesi'!D20)</f>
        <v xml:space="preserve">  </v>
      </c>
      <c r="D23" s="320"/>
      <c r="E23" s="320"/>
      <c r="F23" s="320"/>
      <c r="G23" s="320"/>
      <c r="H23" s="320"/>
      <c r="I23" s="128" t="str">
        <f>Vize!AT22</f>
        <v xml:space="preserve"> </v>
      </c>
      <c r="J23" s="128" t="str">
        <f>'Vize-2'!AT22</f>
        <v xml:space="preserve"> </v>
      </c>
      <c r="K23" s="128" t="str">
        <f>Final!AT22</f>
        <v xml:space="preserve"> </v>
      </c>
      <c r="L23" s="128" t="str">
        <f>Bütünleme!AT22</f>
        <v xml:space="preserve"> </v>
      </c>
      <c r="M23" s="129"/>
      <c r="N23" s="128" t="str">
        <f>IF(SUM(I23:L23)=0,"",(IF(I23&lt;&gt;" ",I23*'Yazılı Tarihleri'!J4/100,0))+(IF(J23&lt;&gt;" ",J23*'Yazılı Tarihleri'!J5/100,0))+(IF(L23&lt;&gt;" ",L23*'Yazılı Tarihleri'!J6/100,(IF(K23&lt;&gt;" ",K23*'Yazılı Tarihleri'!J6/100,0)))))</f>
        <v/>
      </c>
      <c r="O23" s="136"/>
      <c r="P23" s="136"/>
      <c r="Q23" s="136"/>
      <c r="R23" s="136"/>
      <c r="S23" s="136"/>
      <c r="T23" s="136"/>
      <c r="AC23" s="136"/>
      <c r="AD23" s="136"/>
      <c r="AE23" s="136"/>
      <c r="AF23" s="136"/>
      <c r="AG23" s="136"/>
      <c r="AH23" s="136"/>
      <c r="AI23" s="136"/>
      <c r="AJ23" s="136"/>
      <c r="AK23" s="136"/>
      <c r="AL23" s="136"/>
      <c r="AM23" s="136"/>
      <c r="AN23" s="136"/>
      <c r="AO23" s="136"/>
      <c r="AP23" s="136"/>
      <c r="AQ23" s="136"/>
      <c r="AR23" s="136"/>
      <c r="AS23" s="136"/>
      <c r="AT23" s="136"/>
      <c r="AU23" s="136"/>
      <c r="AV23" s="136"/>
      <c r="AW23" s="136"/>
      <c r="AX23" s="136"/>
      <c r="AY23" s="136"/>
      <c r="AZ23" s="136"/>
      <c r="BA23" s="136"/>
      <c r="BB23" s="136"/>
      <c r="BC23" s="136"/>
      <c r="BD23" s="136"/>
      <c r="BE23" s="136"/>
      <c r="BF23" s="136"/>
      <c r="BG23" s="136"/>
      <c r="BH23" s="136"/>
      <c r="BI23" s="136"/>
      <c r="BJ23" s="136"/>
      <c r="BK23" s="136"/>
      <c r="BL23" s="136"/>
      <c r="BM23" s="136"/>
      <c r="BN23" s="136"/>
      <c r="BO23" s="136"/>
      <c r="BP23" s="136"/>
      <c r="BQ23" s="136"/>
      <c r="BR23" s="136"/>
      <c r="BS23" s="136"/>
      <c r="BT23" s="136"/>
      <c r="BU23" s="136"/>
      <c r="BV23" s="136"/>
      <c r="BW23" s="136"/>
      <c r="BX23" s="136"/>
      <c r="BY23" s="136"/>
      <c r="BZ23" s="136"/>
      <c r="CA23" s="136"/>
      <c r="CB23" s="136"/>
      <c r="CC23" s="136"/>
      <c r="CD23" s="136"/>
      <c r="CE23" s="136"/>
      <c r="CF23" s="136"/>
      <c r="CG23" s="136"/>
      <c r="CH23" s="136"/>
      <c r="CI23" s="136"/>
      <c r="CJ23" s="136"/>
      <c r="CK23" s="136"/>
      <c r="CL23" s="136"/>
      <c r="CM23" s="136"/>
    </row>
    <row r="24" spans="1:91" ht="15" customHeight="1" x14ac:dyDescent="0.2">
      <c r="A24" s="46">
        <f>'S. Listesi'!B22</f>
        <v>19</v>
      </c>
      <c r="B24" s="127" t="str">
        <f>IF('S. Listesi'!C21=0," ",'S. Listesi'!C21)</f>
        <v xml:space="preserve"> </v>
      </c>
      <c r="C24" s="320" t="str">
        <f>IF('S. Listesi'!D21=0,"  ",'S. Listesi'!D21)</f>
        <v xml:space="preserve">  </v>
      </c>
      <c r="D24" s="320"/>
      <c r="E24" s="320"/>
      <c r="F24" s="320"/>
      <c r="G24" s="320"/>
      <c r="H24" s="320"/>
      <c r="I24" s="128" t="str">
        <f>Vize!AT23</f>
        <v xml:space="preserve"> </v>
      </c>
      <c r="J24" s="128" t="str">
        <f>'Vize-2'!AT23</f>
        <v xml:space="preserve"> </v>
      </c>
      <c r="K24" s="128" t="str">
        <f>Final!AT23</f>
        <v xml:space="preserve"> </v>
      </c>
      <c r="L24" s="128" t="str">
        <f>Bütünleme!AT23</f>
        <v xml:space="preserve"> </v>
      </c>
      <c r="M24" s="129"/>
      <c r="N24" s="128" t="str">
        <f>IF(SUM(I24:L24)=0,"",(IF(I24&lt;&gt;" ",I24*'Yazılı Tarihleri'!J4/100,0))+(IF(J24&lt;&gt;" ",J24*'Yazılı Tarihleri'!J5/100,0))+(IF(L24&lt;&gt;" ",L24*'Yazılı Tarihleri'!J6/100,(IF(K24&lt;&gt;" ",K24*'Yazılı Tarihleri'!J6/100,0)))))</f>
        <v/>
      </c>
      <c r="O24" s="136"/>
      <c r="P24" s="136"/>
      <c r="Q24" s="136"/>
      <c r="R24" s="136"/>
      <c r="S24" s="136"/>
      <c r="T24" s="136"/>
      <c r="AC24" s="136"/>
      <c r="AD24" s="136"/>
      <c r="AE24" s="136"/>
      <c r="AF24" s="136"/>
      <c r="AG24" s="136"/>
      <c r="AH24" s="136"/>
      <c r="AI24" s="136"/>
      <c r="AJ24" s="136"/>
      <c r="AK24" s="136"/>
      <c r="AL24" s="136"/>
      <c r="AM24" s="136"/>
      <c r="AN24" s="136"/>
      <c r="AO24" s="136"/>
      <c r="AP24" s="136"/>
      <c r="AQ24" s="136"/>
      <c r="AR24" s="136"/>
      <c r="AS24" s="136"/>
      <c r="AT24" s="136"/>
      <c r="AU24" s="136"/>
      <c r="AV24" s="136"/>
      <c r="AW24" s="136"/>
      <c r="AX24" s="136"/>
      <c r="AY24" s="136"/>
      <c r="AZ24" s="136"/>
      <c r="BA24" s="136"/>
      <c r="BB24" s="136"/>
      <c r="BC24" s="136"/>
      <c r="BD24" s="136"/>
      <c r="BE24" s="136"/>
      <c r="BF24" s="136"/>
      <c r="BG24" s="136"/>
      <c r="BH24" s="136"/>
      <c r="BI24" s="136"/>
      <c r="BJ24" s="136"/>
      <c r="BK24" s="136"/>
      <c r="BL24" s="136"/>
      <c r="BM24" s="136"/>
      <c r="BN24" s="136"/>
      <c r="BO24" s="136"/>
      <c r="BP24" s="136"/>
      <c r="BQ24" s="136"/>
      <c r="BR24" s="136"/>
      <c r="BS24" s="136"/>
      <c r="BT24" s="136"/>
      <c r="BU24" s="136"/>
      <c r="BV24" s="136"/>
      <c r="BW24" s="136"/>
      <c r="BX24" s="136"/>
      <c r="BY24" s="136"/>
      <c r="BZ24" s="136"/>
      <c r="CA24" s="136"/>
      <c r="CB24" s="136"/>
      <c r="CC24" s="136"/>
      <c r="CD24" s="136"/>
      <c r="CE24" s="136"/>
      <c r="CF24" s="136"/>
      <c r="CG24" s="136"/>
      <c r="CH24" s="136"/>
      <c r="CI24" s="136"/>
      <c r="CJ24" s="136"/>
      <c r="CK24" s="136"/>
      <c r="CL24" s="136"/>
      <c r="CM24" s="136"/>
    </row>
    <row r="25" spans="1:91" ht="15" customHeight="1" x14ac:dyDescent="0.2">
      <c r="A25" s="46">
        <f>'S. Listesi'!B23</f>
        <v>20</v>
      </c>
      <c r="B25" s="127" t="str">
        <f>IF('S. Listesi'!C22=0," ",'S. Listesi'!C22)</f>
        <v xml:space="preserve"> </v>
      </c>
      <c r="C25" s="320" t="str">
        <f>IF('S. Listesi'!D22=0,"  ",'S. Listesi'!D22)</f>
        <v xml:space="preserve">  </v>
      </c>
      <c r="D25" s="320"/>
      <c r="E25" s="320"/>
      <c r="F25" s="320"/>
      <c r="G25" s="320"/>
      <c r="H25" s="320"/>
      <c r="I25" s="128" t="str">
        <f>Vize!AT24</f>
        <v xml:space="preserve"> </v>
      </c>
      <c r="J25" s="128" t="str">
        <f>'Vize-2'!AT24</f>
        <v xml:space="preserve"> </v>
      </c>
      <c r="K25" s="128" t="str">
        <f>Final!AT24</f>
        <v xml:space="preserve"> </v>
      </c>
      <c r="L25" s="128" t="str">
        <f>Bütünleme!AT24</f>
        <v xml:space="preserve"> </v>
      </c>
      <c r="M25" s="129"/>
      <c r="N25" s="128" t="str">
        <f>IF(SUM(I25:L25)=0,"",(IF(I25&lt;&gt;" ",I25*'Yazılı Tarihleri'!J4/100,0))+(IF(J25&lt;&gt;" ",J25*'Yazılı Tarihleri'!J5/100,0))+(IF(L25&lt;&gt;" ",L25*'Yazılı Tarihleri'!J6/100,(IF(K25&lt;&gt;" ",K25*'Yazılı Tarihleri'!J6/100,0)))))</f>
        <v/>
      </c>
      <c r="O25" s="136"/>
      <c r="P25" s="136"/>
      <c r="Q25" s="136"/>
      <c r="R25" s="136"/>
      <c r="S25" s="136"/>
      <c r="T25" s="136"/>
      <c r="AC25" s="136"/>
      <c r="AD25" s="136"/>
      <c r="AE25" s="136"/>
      <c r="AF25" s="136"/>
      <c r="AG25" s="136"/>
      <c r="AH25" s="136"/>
      <c r="AI25" s="136"/>
      <c r="AJ25" s="136"/>
      <c r="AK25" s="136"/>
      <c r="AL25" s="136"/>
      <c r="AM25" s="136"/>
      <c r="AN25" s="136"/>
      <c r="AO25" s="136"/>
      <c r="AP25" s="136"/>
      <c r="AQ25" s="136"/>
      <c r="AR25" s="136"/>
      <c r="AS25" s="136"/>
      <c r="AT25" s="136"/>
      <c r="AU25" s="136"/>
      <c r="AV25" s="136"/>
      <c r="AW25" s="136"/>
      <c r="AX25" s="136"/>
      <c r="AY25" s="136"/>
      <c r="AZ25" s="136"/>
      <c r="BA25" s="136"/>
      <c r="BB25" s="136"/>
      <c r="BC25" s="136"/>
      <c r="BD25" s="136"/>
      <c r="BE25" s="136"/>
      <c r="BF25" s="136"/>
      <c r="BG25" s="136"/>
      <c r="BH25" s="136"/>
      <c r="BI25" s="136"/>
      <c r="BJ25" s="136"/>
      <c r="BK25" s="136"/>
      <c r="BL25" s="136"/>
      <c r="BM25" s="136"/>
      <c r="BN25" s="136"/>
      <c r="BO25" s="136"/>
      <c r="BP25" s="136"/>
      <c r="BQ25" s="136"/>
      <c r="BR25" s="136"/>
      <c r="BS25" s="136"/>
      <c r="BT25" s="136"/>
      <c r="BU25" s="136"/>
      <c r="BV25" s="136"/>
      <c r="BW25" s="136"/>
      <c r="BX25" s="136"/>
      <c r="BY25" s="136"/>
      <c r="BZ25" s="136"/>
      <c r="CA25" s="136"/>
      <c r="CB25" s="136"/>
      <c r="CC25" s="136"/>
      <c r="CD25" s="136"/>
      <c r="CE25" s="136"/>
      <c r="CF25" s="136"/>
      <c r="CG25" s="136"/>
      <c r="CH25" s="136"/>
      <c r="CI25" s="136"/>
      <c r="CJ25" s="136"/>
      <c r="CK25" s="136"/>
      <c r="CL25" s="136"/>
      <c r="CM25" s="136"/>
    </row>
    <row r="26" spans="1:91" ht="15" customHeight="1" x14ac:dyDescent="0.2">
      <c r="A26" s="46">
        <f>'S. Listesi'!B24</f>
        <v>21</v>
      </c>
      <c r="B26" s="127" t="str">
        <f>IF('S. Listesi'!C23=0," ",'S. Listesi'!C23)</f>
        <v xml:space="preserve"> </v>
      </c>
      <c r="C26" s="320" t="str">
        <f>IF('S. Listesi'!D23=0,"  ",'S. Listesi'!D23)</f>
        <v xml:space="preserve">  </v>
      </c>
      <c r="D26" s="320"/>
      <c r="E26" s="320"/>
      <c r="F26" s="320"/>
      <c r="G26" s="320"/>
      <c r="H26" s="320"/>
      <c r="I26" s="128" t="str">
        <f>Vize!AT25</f>
        <v xml:space="preserve"> </v>
      </c>
      <c r="J26" s="128" t="str">
        <f>'Vize-2'!AT25</f>
        <v xml:space="preserve"> </v>
      </c>
      <c r="K26" s="128" t="str">
        <f>Final!AT25</f>
        <v xml:space="preserve"> </v>
      </c>
      <c r="L26" s="128" t="str">
        <f>Bütünleme!AT25</f>
        <v xml:space="preserve"> </v>
      </c>
      <c r="M26" s="129"/>
      <c r="N26" s="128" t="str">
        <f>IF(SUM(I26:L26)=0,"",(IF(I26&lt;&gt;" ",I26*'Yazılı Tarihleri'!J4/100,0))+(IF(J26&lt;&gt;" ",J26*'Yazılı Tarihleri'!J5/100,0))+(IF(L26&lt;&gt;" ",L26*'Yazılı Tarihleri'!J6/100,(IF(K26&lt;&gt;" ",K26*'Yazılı Tarihleri'!J6/100,0)))))</f>
        <v/>
      </c>
      <c r="O26" s="136"/>
      <c r="P26" s="136"/>
      <c r="Q26" s="136"/>
      <c r="R26" s="136"/>
      <c r="S26" s="136"/>
      <c r="T26" s="136"/>
      <c r="AC26" s="136"/>
      <c r="AD26" s="136"/>
      <c r="AE26" s="136"/>
      <c r="AF26" s="136"/>
      <c r="AG26" s="136"/>
      <c r="AH26" s="136"/>
      <c r="AI26" s="136"/>
      <c r="AJ26" s="136"/>
      <c r="AK26" s="136"/>
      <c r="AL26" s="136"/>
      <c r="AM26" s="136"/>
      <c r="AN26" s="136"/>
      <c r="AO26" s="136"/>
      <c r="AP26" s="136"/>
      <c r="AQ26" s="136"/>
      <c r="AR26" s="136"/>
      <c r="AS26" s="136"/>
      <c r="AT26" s="136"/>
      <c r="AU26" s="136"/>
      <c r="AV26" s="136"/>
      <c r="AW26" s="136"/>
      <c r="AX26" s="136"/>
      <c r="AY26" s="136"/>
      <c r="AZ26" s="136"/>
      <c r="BA26" s="136"/>
      <c r="BB26" s="136"/>
      <c r="BC26" s="136"/>
      <c r="BD26" s="136"/>
      <c r="BE26" s="136"/>
      <c r="BF26" s="136"/>
      <c r="BG26" s="136"/>
      <c r="BH26" s="136"/>
      <c r="BI26" s="136"/>
      <c r="BJ26" s="136"/>
      <c r="BK26" s="136"/>
      <c r="BL26" s="136"/>
      <c r="BM26" s="136"/>
      <c r="BN26" s="136"/>
      <c r="BO26" s="136"/>
      <c r="BP26" s="136"/>
      <c r="BQ26" s="136"/>
      <c r="BR26" s="136"/>
      <c r="BS26" s="136"/>
      <c r="BT26" s="136"/>
      <c r="BU26" s="136"/>
      <c r="BV26" s="136"/>
      <c r="BW26" s="136"/>
      <c r="BX26" s="136"/>
      <c r="BY26" s="136"/>
      <c r="BZ26" s="136"/>
      <c r="CA26" s="136"/>
      <c r="CB26" s="136"/>
      <c r="CC26" s="136"/>
      <c r="CD26" s="136"/>
      <c r="CE26" s="136"/>
      <c r="CF26" s="136"/>
      <c r="CG26" s="136"/>
      <c r="CH26" s="136"/>
      <c r="CI26" s="136"/>
      <c r="CJ26" s="136"/>
      <c r="CK26" s="136"/>
      <c r="CL26" s="136"/>
      <c r="CM26" s="136"/>
    </row>
    <row r="27" spans="1:91" ht="15" customHeight="1" x14ac:dyDescent="0.2">
      <c r="A27" s="46">
        <f>'S. Listesi'!B25</f>
        <v>22</v>
      </c>
      <c r="B27" s="127" t="str">
        <f>IF('S. Listesi'!C24=0," ",'S. Listesi'!C24)</f>
        <v xml:space="preserve"> </v>
      </c>
      <c r="C27" s="320" t="str">
        <f>IF('S. Listesi'!D24=0,"  ",'S. Listesi'!D24)</f>
        <v xml:space="preserve">  </v>
      </c>
      <c r="D27" s="320"/>
      <c r="E27" s="320"/>
      <c r="F27" s="320"/>
      <c r="G27" s="320"/>
      <c r="H27" s="320"/>
      <c r="I27" s="128" t="str">
        <f>Vize!AT26</f>
        <v xml:space="preserve"> </v>
      </c>
      <c r="J27" s="128" t="str">
        <f>'Vize-2'!AT26</f>
        <v xml:space="preserve"> </v>
      </c>
      <c r="K27" s="128" t="str">
        <f>Final!AT26</f>
        <v xml:space="preserve"> </v>
      </c>
      <c r="L27" s="128" t="str">
        <f>Bütünleme!AT26</f>
        <v xml:space="preserve"> </v>
      </c>
      <c r="M27" s="129"/>
      <c r="N27" s="128" t="str">
        <f>IF(SUM(I27:L27)=0,"",(IF(I27&lt;&gt;" ",I27*'Yazılı Tarihleri'!J4/100,0))+(IF(J27&lt;&gt;" ",J27*'Yazılı Tarihleri'!J5/100,0))+(IF(L27&lt;&gt;" ",L27*'Yazılı Tarihleri'!J6/100,(IF(K27&lt;&gt;" ",K27*'Yazılı Tarihleri'!J6/100,0)))))</f>
        <v/>
      </c>
      <c r="O27" s="136"/>
      <c r="P27" s="136"/>
      <c r="Q27" s="136"/>
      <c r="R27" s="136"/>
      <c r="S27" s="136"/>
      <c r="T27" s="136"/>
      <c r="AC27" s="136"/>
      <c r="AD27" s="136"/>
      <c r="AE27" s="136"/>
      <c r="AF27" s="136"/>
      <c r="AG27" s="136"/>
      <c r="AH27" s="136"/>
      <c r="AI27" s="136"/>
      <c r="AJ27" s="136"/>
      <c r="AK27" s="136"/>
      <c r="AL27" s="136"/>
      <c r="AM27" s="136"/>
      <c r="AN27" s="136"/>
      <c r="AO27" s="136"/>
      <c r="AP27" s="136"/>
      <c r="AQ27" s="136"/>
      <c r="AR27" s="136"/>
      <c r="AS27" s="136"/>
      <c r="AT27" s="136"/>
      <c r="AU27" s="136"/>
      <c r="AV27" s="136"/>
      <c r="AW27" s="136"/>
      <c r="AX27" s="136"/>
      <c r="AY27" s="136"/>
      <c r="AZ27" s="136"/>
      <c r="BA27" s="136"/>
      <c r="BB27" s="136"/>
      <c r="BC27" s="136"/>
      <c r="BD27" s="136"/>
      <c r="BE27" s="136"/>
      <c r="BF27" s="136"/>
      <c r="BG27" s="136"/>
      <c r="BH27" s="136"/>
      <c r="BI27" s="136"/>
      <c r="BJ27" s="136"/>
      <c r="BK27" s="136"/>
      <c r="BL27" s="136"/>
      <c r="BM27" s="136"/>
      <c r="BN27" s="136"/>
      <c r="BO27" s="136"/>
      <c r="BP27" s="136"/>
      <c r="BQ27" s="136"/>
      <c r="BR27" s="136"/>
      <c r="BS27" s="136"/>
      <c r="BT27" s="136"/>
      <c r="BU27" s="136"/>
      <c r="BV27" s="136"/>
      <c r="BW27" s="136"/>
      <c r="BX27" s="136"/>
      <c r="BY27" s="136"/>
      <c r="BZ27" s="136"/>
      <c r="CA27" s="136"/>
      <c r="CB27" s="136"/>
      <c r="CC27" s="136"/>
      <c r="CD27" s="136"/>
      <c r="CE27" s="136"/>
      <c r="CF27" s="136"/>
      <c r="CG27" s="136"/>
      <c r="CH27" s="136"/>
      <c r="CI27" s="136"/>
      <c r="CJ27" s="136"/>
      <c r="CK27" s="136"/>
      <c r="CL27" s="136"/>
      <c r="CM27" s="136"/>
    </row>
    <row r="28" spans="1:91" ht="15" customHeight="1" x14ac:dyDescent="0.2">
      <c r="A28" s="46">
        <f>'S. Listesi'!B26</f>
        <v>23</v>
      </c>
      <c r="B28" s="127" t="str">
        <f>IF('S. Listesi'!C25=0," ",'S. Listesi'!C25)</f>
        <v xml:space="preserve"> </v>
      </c>
      <c r="C28" s="320" t="str">
        <f>IF('S. Listesi'!D25=0,"  ",'S. Listesi'!D25)</f>
        <v xml:space="preserve">  </v>
      </c>
      <c r="D28" s="320"/>
      <c r="E28" s="320"/>
      <c r="F28" s="320"/>
      <c r="G28" s="320"/>
      <c r="H28" s="320"/>
      <c r="I28" s="128" t="str">
        <f>Vize!AT27</f>
        <v xml:space="preserve"> </v>
      </c>
      <c r="J28" s="128" t="str">
        <f>'Vize-2'!AT27</f>
        <v xml:space="preserve"> </v>
      </c>
      <c r="K28" s="128" t="str">
        <f>Final!AT27</f>
        <v xml:space="preserve"> </v>
      </c>
      <c r="L28" s="128" t="str">
        <f>Bütünleme!AT27</f>
        <v xml:space="preserve"> </v>
      </c>
      <c r="M28" s="129"/>
      <c r="N28" s="128" t="str">
        <f>IF(SUM(I28:L28)=0,"",(IF(I28&lt;&gt;" ",I28*'Yazılı Tarihleri'!J4/100,0))+(IF(J28&lt;&gt;" ",J28*'Yazılı Tarihleri'!J5/100,0))+(IF(L28&lt;&gt;" ",L28*'Yazılı Tarihleri'!J6/100,(IF(K28&lt;&gt;" ",K28*'Yazılı Tarihleri'!J6/100,0)))))</f>
        <v/>
      </c>
      <c r="O28" s="136"/>
      <c r="P28" s="136"/>
      <c r="Q28" s="136"/>
      <c r="R28" s="136"/>
      <c r="S28" s="136"/>
      <c r="T28" s="136"/>
      <c r="AC28" s="136"/>
      <c r="AD28" s="136"/>
      <c r="AE28" s="136"/>
      <c r="AF28" s="136"/>
      <c r="AG28" s="136"/>
      <c r="AH28" s="136"/>
      <c r="AI28" s="136"/>
      <c r="AJ28" s="136"/>
      <c r="AK28" s="136"/>
      <c r="AL28" s="136"/>
      <c r="AM28" s="136"/>
      <c r="AN28" s="136"/>
      <c r="AO28" s="136"/>
      <c r="AP28" s="136"/>
      <c r="AQ28" s="136"/>
      <c r="AR28" s="136"/>
      <c r="AS28" s="136"/>
      <c r="AT28" s="136"/>
      <c r="AU28" s="136"/>
      <c r="AV28" s="136"/>
      <c r="AW28" s="136"/>
      <c r="AX28" s="136"/>
      <c r="AY28" s="136"/>
      <c r="AZ28" s="136"/>
      <c r="BA28" s="136"/>
      <c r="BB28" s="136"/>
      <c r="BC28" s="136"/>
      <c r="BD28" s="136"/>
      <c r="BE28" s="136"/>
      <c r="BF28" s="136"/>
      <c r="BG28" s="136"/>
      <c r="BH28" s="136"/>
      <c r="BI28" s="136"/>
      <c r="BJ28" s="136"/>
      <c r="BK28" s="136"/>
      <c r="BL28" s="136"/>
      <c r="BM28" s="136"/>
      <c r="BN28" s="136"/>
      <c r="BO28" s="136"/>
      <c r="BP28" s="136"/>
      <c r="BQ28" s="136"/>
      <c r="BR28" s="136"/>
      <c r="BS28" s="136"/>
      <c r="BT28" s="136"/>
      <c r="BU28" s="136"/>
      <c r="BV28" s="136"/>
      <c r="BW28" s="136"/>
      <c r="BX28" s="136"/>
      <c r="BY28" s="136"/>
      <c r="BZ28" s="136"/>
      <c r="CA28" s="136"/>
      <c r="CB28" s="136"/>
      <c r="CC28" s="136"/>
      <c r="CD28" s="136"/>
      <c r="CE28" s="136"/>
      <c r="CF28" s="136"/>
      <c r="CG28" s="136"/>
      <c r="CH28" s="136"/>
      <c r="CI28" s="136"/>
      <c r="CJ28" s="136"/>
      <c r="CK28" s="136"/>
      <c r="CL28" s="136"/>
      <c r="CM28" s="136"/>
    </row>
    <row r="29" spans="1:91" ht="15" customHeight="1" x14ac:dyDescent="0.2">
      <c r="A29" s="46">
        <f>'S. Listesi'!B27</f>
        <v>24</v>
      </c>
      <c r="B29" s="127" t="str">
        <f>IF('S. Listesi'!C26=0," ",'S. Listesi'!C26)</f>
        <v xml:space="preserve"> </v>
      </c>
      <c r="C29" s="320" t="str">
        <f>IF('S. Listesi'!D26=0,"  ",'S. Listesi'!D26)</f>
        <v xml:space="preserve">  </v>
      </c>
      <c r="D29" s="320"/>
      <c r="E29" s="320"/>
      <c r="F29" s="320"/>
      <c r="G29" s="320"/>
      <c r="H29" s="320"/>
      <c r="I29" s="128" t="str">
        <f>Vize!AT28</f>
        <v xml:space="preserve"> </v>
      </c>
      <c r="J29" s="128" t="str">
        <f>'Vize-2'!AT28</f>
        <v xml:space="preserve"> </v>
      </c>
      <c r="K29" s="128" t="str">
        <f>Final!AT28</f>
        <v xml:space="preserve"> </v>
      </c>
      <c r="L29" s="128" t="str">
        <f>Bütünleme!AT28</f>
        <v xml:space="preserve"> </v>
      </c>
      <c r="M29" s="129"/>
      <c r="N29" s="128" t="str">
        <f>IF(SUM(I29:L29)=0,"",(IF(I29&lt;&gt;" ",I29*'Yazılı Tarihleri'!J4/100,0))+(IF(J29&lt;&gt;" ",J29*'Yazılı Tarihleri'!J5/100,0))+(IF(L29&lt;&gt;" ",L29*'Yazılı Tarihleri'!J6/100,(IF(K29&lt;&gt;" ",K29*'Yazılı Tarihleri'!J6/100,0)))))</f>
        <v/>
      </c>
      <c r="O29" s="136"/>
      <c r="P29" s="136"/>
      <c r="Q29" s="136"/>
      <c r="R29" s="136"/>
      <c r="S29" s="136"/>
      <c r="T29" s="136"/>
      <c r="AC29" s="136"/>
      <c r="AD29" s="136"/>
      <c r="AE29" s="136"/>
      <c r="AF29" s="136"/>
      <c r="AG29" s="136"/>
      <c r="AH29" s="136"/>
      <c r="AI29" s="136"/>
      <c r="AJ29" s="136"/>
      <c r="AK29" s="136"/>
      <c r="AL29" s="136"/>
      <c r="AM29" s="136"/>
      <c r="AN29" s="136"/>
      <c r="AO29" s="136"/>
      <c r="AP29" s="136"/>
      <c r="AQ29" s="136"/>
      <c r="AR29" s="136"/>
      <c r="AS29" s="136"/>
      <c r="AT29" s="136"/>
      <c r="AU29" s="136"/>
      <c r="AV29" s="136"/>
      <c r="AW29" s="136"/>
      <c r="AX29" s="136"/>
      <c r="AY29" s="136"/>
      <c r="AZ29" s="136"/>
      <c r="BA29" s="136"/>
      <c r="BB29" s="136"/>
      <c r="BC29" s="136"/>
      <c r="BD29" s="136"/>
      <c r="BE29" s="136"/>
      <c r="BF29" s="136"/>
      <c r="BG29" s="136"/>
      <c r="BH29" s="136"/>
      <c r="BI29" s="136"/>
      <c r="BJ29" s="136"/>
      <c r="BK29" s="136"/>
      <c r="BL29" s="136"/>
      <c r="BM29" s="136"/>
      <c r="BN29" s="136"/>
      <c r="BO29" s="136"/>
      <c r="BP29" s="136"/>
      <c r="BQ29" s="136"/>
      <c r="BR29" s="136"/>
      <c r="BS29" s="136"/>
      <c r="BT29" s="136"/>
      <c r="BU29" s="136"/>
      <c r="BV29" s="136"/>
      <c r="BW29" s="136"/>
      <c r="BX29" s="136"/>
      <c r="BY29" s="136"/>
      <c r="BZ29" s="136"/>
      <c r="CA29" s="136"/>
      <c r="CB29" s="136"/>
      <c r="CC29" s="136"/>
      <c r="CD29" s="136"/>
      <c r="CE29" s="136"/>
      <c r="CF29" s="136"/>
      <c r="CG29" s="136"/>
      <c r="CH29" s="136"/>
      <c r="CI29" s="136"/>
      <c r="CJ29" s="136"/>
      <c r="CK29" s="136"/>
      <c r="CL29" s="136"/>
      <c r="CM29" s="136"/>
    </row>
    <row r="30" spans="1:91" ht="15" customHeight="1" x14ac:dyDescent="0.2">
      <c r="A30" s="46">
        <f>'S. Listesi'!B28</f>
        <v>25</v>
      </c>
      <c r="B30" s="127" t="str">
        <f>IF('S. Listesi'!C27=0," ",'S. Listesi'!C27)</f>
        <v xml:space="preserve"> </v>
      </c>
      <c r="C30" s="320" t="str">
        <f>IF('S. Listesi'!D27=0,"  ",'S. Listesi'!D27)</f>
        <v xml:space="preserve">  </v>
      </c>
      <c r="D30" s="320"/>
      <c r="E30" s="320"/>
      <c r="F30" s="320"/>
      <c r="G30" s="320"/>
      <c r="H30" s="320"/>
      <c r="I30" s="128" t="str">
        <f>Vize!AT29</f>
        <v xml:space="preserve"> </v>
      </c>
      <c r="J30" s="128" t="str">
        <f>'Vize-2'!AT29</f>
        <v xml:space="preserve"> </v>
      </c>
      <c r="K30" s="128" t="str">
        <f>Final!AT29</f>
        <v xml:space="preserve"> </v>
      </c>
      <c r="L30" s="128" t="str">
        <f>Bütünleme!AT29</f>
        <v xml:space="preserve"> </v>
      </c>
      <c r="M30" s="129"/>
      <c r="N30" s="128" t="str">
        <f>IF(SUM(I30:L30)=0,"",(IF(I30&lt;&gt;" ",I30*'Yazılı Tarihleri'!J4/100,0))+(IF(J30&lt;&gt;" ",J30*'Yazılı Tarihleri'!J5/100,0))+(IF(L30&lt;&gt;" ",L30*'Yazılı Tarihleri'!J6/100,(IF(K30&lt;&gt;" ",K30*'Yazılı Tarihleri'!J6/100,0)))))</f>
        <v/>
      </c>
      <c r="O30" s="136"/>
      <c r="P30" s="136"/>
      <c r="Q30" s="136"/>
      <c r="R30" s="136"/>
      <c r="S30" s="136"/>
      <c r="T30" s="136"/>
      <c r="AC30" s="136"/>
      <c r="AD30" s="136"/>
      <c r="AE30" s="136"/>
      <c r="AF30" s="136"/>
      <c r="AG30" s="136"/>
      <c r="AH30" s="136"/>
      <c r="AI30" s="136"/>
      <c r="AJ30" s="136"/>
      <c r="AK30" s="136"/>
      <c r="AL30" s="136"/>
      <c r="AM30" s="136"/>
      <c r="AN30" s="136"/>
      <c r="AO30" s="136"/>
      <c r="AP30" s="136"/>
      <c r="AQ30" s="136"/>
      <c r="AR30" s="136"/>
      <c r="AS30" s="136"/>
      <c r="AT30" s="136"/>
      <c r="AU30" s="136"/>
      <c r="AV30" s="136"/>
      <c r="AW30" s="136"/>
      <c r="AX30" s="136"/>
      <c r="AY30" s="136"/>
      <c r="AZ30" s="136"/>
      <c r="BA30" s="136"/>
      <c r="BB30" s="136"/>
      <c r="BC30" s="136"/>
      <c r="BD30" s="136"/>
      <c r="BE30" s="136"/>
      <c r="BF30" s="136"/>
      <c r="BG30" s="136"/>
      <c r="BH30" s="136"/>
      <c r="BI30" s="136"/>
      <c r="BJ30" s="136"/>
      <c r="BK30" s="136"/>
      <c r="BL30" s="136"/>
      <c r="BM30" s="136"/>
      <c r="BN30" s="136"/>
      <c r="BO30" s="136"/>
      <c r="BP30" s="136"/>
      <c r="BQ30" s="136"/>
      <c r="BR30" s="136"/>
      <c r="BS30" s="136"/>
      <c r="BT30" s="136"/>
      <c r="BU30" s="136"/>
      <c r="BV30" s="136"/>
      <c r="BW30" s="136"/>
      <c r="BX30" s="136"/>
      <c r="BY30" s="136"/>
      <c r="BZ30" s="136"/>
      <c r="CA30" s="136"/>
      <c r="CB30" s="136"/>
      <c r="CC30" s="136"/>
      <c r="CD30" s="136"/>
      <c r="CE30" s="136"/>
      <c r="CF30" s="136"/>
      <c r="CG30" s="136"/>
      <c r="CH30" s="136"/>
      <c r="CI30" s="136"/>
      <c r="CJ30" s="136"/>
      <c r="CK30" s="136"/>
      <c r="CL30" s="136"/>
      <c r="CM30" s="136"/>
    </row>
    <row r="31" spans="1:91" ht="15" customHeight="1" x14ac:dyDescent="0.2">
      <c r="A31" s="46">
        <f>'S. Listesi'!B29</f>
        <v>26</v>
      </c>
      <c r="B31" s="127" t="str">
        <f>IF('S. Listesi'!C28=0," ",'S. Listesi'!C28)</f>
        <v xml:space="preserve"> </v>
      </c>
      <c r="C31" s="320" t="str">
        <f>IF('S. Listesi'!D28=0,"  ",'S. Listesi'!D28)</f>
        <v xml:space="preserve">  </v>
      </c>
      <c r="D31" s="320"/>
      <c r="E31" s="320"/>
      <c r="F31" s="320"/>
      <c r="G31" s="320"/>
      <c r="H31" s="320"/>
      <c r="I31" s="128" t="str">
        <f>Vize!AT30</f>
        <v xml:space="preserve"> </v>
      </c>
      <c r="J31" s="128" t="str">
        <f>'Vize-2'!AT30</f>
        <v xml:space="preserve"> </v>
      </c>
      <c r="K31" s="128" t="str">
        <f>Final!AT30</f>
        <v xml:space="preserve"> </v>
      </c>
      <c r="L31" s="128" t="str">
        <f>Bütünleme!AT30</f>
        <v xml:space="preserve"> </v>
      </c>
      <c r="M31" s="129"/>
      <c r="N31" s="128" t="str">
        <f>IF(SUM(I31:L31)=0,"",(IF(I31&lt;&gt;" ",I31*'Yazılı Tarihleri'!J4/100,0))+(IF(J31&lt;&gt;" ",J31*'Yazılı Tarihleri'!J5/100,0))+(IF(L31&lt;&gt;" ",L31*'Yazılı Tarihleri'!J6/100,(IF(K31&lt;&gt;" ",K31*'Yazılı Tarihleri'!J6/100,0)))))</f>
        <v/>
      </c>
      <c r="O31" s="136"/>
      <c r="P31" s="136"/>
      <c r="Q31" s="136"/>
      <c r="R31" s="136"/>
      <c r="S31" s="136"/>
      <c r="T31" s="136"/>
      <c r="AC31" s="136"/>
      <c r="AD31" s="136"/>
      <c r="AE31" s="136"/>
      <c r="AF31" s="136"/>
      <c r="AG31" s="136"/>
      <c r="AH31" s="136"/>
      <c r="AI31" s="136"/>
      <c r="AJ31" s="136"/>
      <c r="AK31" s="136"/>
      <c r="AL31" s="136"/>
      <c r="AM31" s="136"/>
      <c r="AN31" s="136"/>
      <c r="AO31" s="136"/>
      <c r="AP31" s="136"/>
      <c r="AQ31" s="136"/>
      <c r="AR31" s="136"/>
      <c r="AS31" s="136"/>
      <c r="AT31" s="136"/>
      <c r="AU31" s="136"/>
      <c r="AV31" s="136"/>
      <c r="AW31" s="136"/>
      <c r="AX31" s="136"/>
      <c r="AY31" s="136"/>
      <c r="AZ31" s="136"/>
      <c r="BA31" s="136"/>
      <c r="BB31" s="136"/>
      <c r="BC31" s="136"/>
      <c r="BD31" s="136"/>
      <c r="BE31" s="136"/>
      <c r="BF31" s="136"/>
      <c r="BG31" s="136"/>
      <c r="BH31" s="136"/>
      <c r="BI31" s="136"/>
      <c r="BJ31" s="136"/>
      <c r="BK31" s="136"/>
      <c r="BL31" s="136"/>
      <c r="BM31" s="136"/>
      <c r="BN31" s="136"/>
      <c r="BO31" s="136"/>
      <c r="BP31" s="136"/>
      <c r="BQ31" s="136"/>
      <c r="BR31" s="136"/>
      <c r="BS31" s="136"/>
      <c r="BT31" s="136"/>
      <c r="BU31" s="136"/>
      <c r="BV31" s="136"/>
      <c r="BW31" s="136"/>
      <c r="BX31" s="136"/>
      <c r="BY31" s="136"/>
      <c r="BZ31" s="136"/>
      <c r="CA31" s="136"/>
      <c r="CB31" s="136"/>
      <c r="CC31" s="136"/>
      <c r="CD31" s="136"/>
      <c r="CE31" s="136"/>
      <c r="CF31" s="136"/>
      <c r="CG31" s="136"/>
      <c r="CH31" s="136"/>
      <c r="CI31" s="136"/>
      <c r="CJ31" s="136"/>
      <c r="CK31" s="136"/>
      <c r="CL31" s="136"/>
      <c r="CM31" s="136"/>
    </row>
    <row r="32" spans="1:91" ht="15" customHeight="1" x14ac:dyDescent="0.2">
      <c r="A32" s="46">
        <f>'S. Listesi'!B30</f>
        <v>27</v>
      </c>
      <c r="B32" s="127" t="str">
        <f>IF('S. Listesi'!C29=0," ",'S. Listesi'!C29)</f>
        <v xml:space="preserve"> </v>
      </c>
      <c r="C32" s="320" t="str">
        <f>IF('S. Listesi'!D29=0,"  ",'S. Listesi'!D29)</f>
        <v xml:space="preserve">  </v>
      </c>
      <c r="D32" s="320"/>
      <c r="E32" s="320"/>
      <c r="F32" s="320"/>
      <c r="G32" s="320"/>
      <c r="H32" s="320"/>
      <c r="I32" s="128" t="str">
        <f>Vize!AT31</f>
        <v xml:space="preserve"> </v>
      </c>
      <c r="J32" s="128" t="str">
        <f>'Vize-2'!AT31</f>
        <v xml:space="preserve"> </v>
      </c>
      <c r="K32" s="128" t="str">
        <f>Final!AT31</f>
        <v xml:space="preserve"> </v>
      </c>
      <c r="L32" s="128" t="str">
        <f>Bütünleme!AT31</f>
        <v xml:space="preserve"> </v>
      </c>
      <c r="M32" s="129"/>
      <c r="N32" s="128" t="str">
        <f>IF(SUM(I32:L32)=0,"",(IF(I32&lt;&gt;" ",I32*'Yazılı Tarihleri'!J4/100,0))+(IF(J32&lt;&gt;" ",J32*'Yazılı Tarihleri'!J5/100,0))+(IF(L32&lt;&gt;" ",L32*'Yazılı Tarihleri'!J6/100,(IF(K32&lt;&gt;" ",K32*'Yazılı Tarihleri'!J6/100,0)))))</f>
        <v/>
      </c>
      <c r="O32" s="136"/>
      <c r="P32" s="136"/>
      <c r="Q32" s="136"/>
      <c r="R32" s="136"/>
      <c r="S32" s="136"/>
      <c r="T32" s="136"/>
      <c r="AC32" s="136"/>
      <c r="AD32" s="136"/>
      <c r="AE32" s="136"/>
      <c r="AF32" s="136"/>
      <c r="AG32" s="136"/>
      <c r="AH32" s="136"/>
      <c r="AI32" s="136"/>
      <c r="AJ32" s="136"/>
      <c r="AK32" s="136"/>
      <c r="AL32" s="136"/>
      <c r="AM32" s="136"/>
      <c r="AN32" s="136"/>
      <c r="AO32" s="136"/>
      <c r="AP32" s="136"/>
      <c r="AQ32" s="136"/>
      <c r="AR32" s="136"/>
      <c r="AS32" s="136"/>
      <c r="AT32" s="136"/>
      <c r="AU32" s="136"/>
      <c r="AV32" s="136"/>
      <c r="AW32" s="136"/>
      <c r="AX32" s="136"/>
      <c r="AY32" s="136"/>
      <c r="AZ32" s="136"/>
      <c r="BA32" s="136"/>
      <c r="BB32" s="136"/>
      <c r="BC32" s="136"/>
      <c r="BD32" s="136"/>
      <c r="BE32" s="136"/>
      <c r="BF32" s="136"/>
      <c r="BG32" s="136"/>
      <c r="BH32" s="136"/>
      <c r="BI32" s="136"/>
      <c r="BJ32" s="136"/>
      <c r="BK32" s="136"/>
      <c r="BL32" s="136"/>
      <c r="BM32" s="136"/>
      <c r="BN32" s="136"/>
      <c r="BO32" s="136"/>
      <c r="BP32" s="136"/>
      <c r="BQ32" s="136"/>
      <c r="BR32" s="136"/>
      <c r="BS32" s="136"/>
      <c r="BT32" s="136"/>
      <c r="BU32" s="136"/>
      <c r="BV32" s="136"/>
      <c r="BW32" s="136"/>
      <c r="BX32" s="136"/>
      <c r="BY32" s="136"/>
      <c r="BZ32" s="136"/>
      <c r="CA32" s="136"/>
      <c r="CB32" s="136"/>
      <c r="CC32" s="136"/>
      <c r="CD32" s="136"/>
      <c r="CE32" s="136"/>
      <c r="CF32" s="136"/>
      <c r="CG32" s="136"/>
      <c r="CH32" s="136"/>
      <c r="CI32" s="136"/>
      <c r="CJ32" s="136"/>
      <c r="CK32" s="136"/>
      <c r="CL32" s="136"/>
      <c r="CM32" s="136"/>
    </row>
    <row r="33" spans="1:91" ht="15" customHeight="1" x14ac:dyDescent="0.2">
      <c r="A33" s="46">
        <f>'S. Listesi'!B31</f>
        <v>28</v>
      </c>
      <c r="B33" s="127" t="str">
        <f>IF('S. Listesi'!C30=0," ",'S. Listesi'!C30)</f>
        <v xml:space="preserve"> </v>
      </c>
      <c r="C33" s="320" t="str">
        <f>IF('S. Listesi'!D30=0,"  ",'S. Listesi'!D30)</f>
        <v xml:space="preserve">  </v>
      </c>
      <c r="D33" s="320"/>
      <c r="E33" s="320"/>
      <c r="F33" s="320"/>
      <c r="G33" s="320"/>
      <c r="H33" s="320"/>
      <c r="I33" s="128" t="str">
        <f>Vize!AT32</f>
        <v xml:space="preserve"> </v>
      </c>
      <c r="J33" s="128" t="str">
        <f>'Vize-2'!AT32</f>
        <v xml:space="preserve"> </v>
      </c>
      <c r="K33" s="128" t="str">
        <f>Final!AT32</f>
        <v xml:space="preserve"> </v>
      </c>
      <c r="L33" s="128" t="str">
        <f>Bütünleme!AT32</f>
        <v xml:space="preserve"> </v>
      </c>
      <c r="M33" s="129"/>
      <c r="N33" s="128" t="str">
        <f>IF(SUM(I33:L33)=0,"",(IF(I33&lt;&gt;" ",I33*'Yazılı Tarihleri'!J4/100,0))+(IF(J33&lt;&gt;" ",J33*'Yazılı Tarihleri'!J5/100,0))+(IF(L33&lt;&gt;" ",L33*'Yazılı Tarihleri'!J6/100,(IF(K33&lt;&gt;" ",K33*'Yazılı Tarihleri'!J6/100,0)))))</f>
        <v/>
      </c>
      <c r="O33" s="136"/>
      <c r="P33" s="136"/>
      <c r="Q33" s="136"/>
      <c r="R33" s="136"/>
      <c r="S33" s="136"/>
      <c r="T33" s="136"/>
      <c r="AC33" s="136"/>
      <c r="AD33" s="136"/>
      <c r="AE33" s="136"/>
      <c r="AF33" s="136"/>
      <c r="AG33" s="136"/>
      <c r="AH33" s="136"/>
      <c r="AI33" s="136"/>
      <c r="AJ33" s="136"/>
      <c r="AK33" s="136"/>
      <c r="AL33" s="136"/>
      <c r="AM33" s="136"/>
      <c r="AN33" s="136"/>
      <c r="AO33" s="136"/>
      <c r="AP33" s="136"/>
      <c r="AQ33" s="136"/>
      <c r="AR33" s="136"/>
      <c r="AS33" s="136"/>
      <c r="AT33" s="136"/>
      <c r="AU33" s="136"/>
      <c r="AV33" s="136"/>
      <c r="AW33" s="136"/>
      <c r="AX33" s="136"/>
      <c r="AY33" s="136"/>
      <c r="AZ33" s="136"/>
      <c r="BA33" s="136"/>
      <c r="BB33" s="136"/>
      <c r="BC33" s="136"/>
      <c r="BD33" s="136"/>
      <c r="BE33" s="136"/>
      <c r="BF33" s="136"/>
      <c r="BG33" s="136"/>
      <c r="BH33" s="136"/>
      <c r="BI33" s="136"/>
      <c r="BJ33" s="136"/>
      <c r="BK33" s="136"/>
      <c r="BL33" s="136"/>
      <c r="BM33" s="136"/>
      <c r="BN33" s="136"/>
      <c r="BO33" s="136"/>
      <c r="BP33" s="136"/>
      <c r="BQ33" s="136"/>
      <c r="BR33" s="136"/>
      <c r="BS33" s="136"/>
      <c r="BT33" s="136"/>
      <c r="BU33" s="136"/>
      <c r="BV33" s="136"/>
      <c r="BW33" s="136"/>
      <c r="BX33" s="136"/>
      <c r="BY33" s="136"/>
      <c r="BZ33" s="136"/>
      <c r="CA33" s="136"/>
      <c r="CB33" s="136"/>
      <c r="CC33" s="136"/>
      <c r="CD33" s="136"/>
      <c r="CE33" s="136"/>
      <c r="CF33" s="136"/>
      <c r="CG33" s="136"/>
      <c r="CH33" s="136"/>
      <c r="CI33" s="136"/>
      <c r="CJ33" s="136"/>
      <c r="CK33" s="136"/>
      <c r="CL33" s="136"/>
      <c r="CM33" s="136"/>
    </row>
    <row r="34" spans="1:91" ht="15" customHeight="1" x14ac:dyDescent="0.2">
      <c r="A34" s="46">
        <f>'S. Listesi'!B32</f>
        <v>29</v>
      </c>
      <c r="B34" s="127" t="str">
        <f>IF('S. Listesi'!C31=0," ",'S. Listesi'!C31)</f>
        <v xml:space="preserve"> </v>
      </c>
      <c r="C34" s="320" t="str">
        <f>IF('S. Listesi'!D31=0,"  ",'S. Listesi'!D31)</f>
        <v xml:space="preserve">  </v>
      </c>
      <c r="D34" s="320"/>
      <c r="E34" s="320"/>
      <c r="F34" s="320"/>
      <c r="G34" s="320"/>
      <c r="H34" s="320"/>
      <c r="I34" s="128" t="str">
        <f>Vize!AT33</f>
        <v xml:space="preserve"> </v>
      </c>
      <c r="J34" s="128" t="str">
        <f>'Vize-2'!AT33</f>
        <v xml:space="preserve"> </v>
      </c>
      <c r="K34" s="128" t="str">
        <f>Final!AT33</f>
        <v xml:space="preserve"> </v>
      </c>
      <c r="L34" s="128" t="str">
        <f>Bütünleme!AT33</f>
        <v xml:space="preserve"> </v>
      </c>
      <c r="M34" s="129"/>
      <c r="N34" s="128" t="str">
        <f>IF(SUM(I34:L34)=0,"",(IF(I34&lt;&gt;" ",I34*'Yazılı Tarihleri'!J4/100,0))+(IF(J34&lt;&gt;" ",J34*'Yazılı Tarihleri'!J5/100,0))+(IF(L34&lt;&gt;" ",L34*'Yazılı Tarihleri'!J6/100,(IF(K34&lt;&gt;" ",K34*'Yazılı Tarihleri'!J6/100,0)))))</f>
        <v/>
      </c>
      <c r="O34" s="136"/>
      <c r="P34" s="136"/>
      <c r="Q34" s="136"/>
      <c r="R34" s="136"/>
      <c r="S34" s="136"/>
      <c r="T34" s="136"/>
      <c r="AC34" s="136"/>
      <c r="AD34" s="136"/>
      <c r="AE34" s="136"/>
      <c r="AF34" s="136"/>
      <c r="AG34" s="136"/>
      <c r="AH34" s="136"/>
      <c r="AI34" s="136"/>
      <c r="AJ34" s="136"/>
      <c r="AK34" s="136"/>
      <c r="AL34" s="136"/>
      <c r="AM34" s="136"/>
      <c r="AN34" s="136"/>
      <c r="AO34" s="136"/>
      <c r="AP34" s="136"/>
      <c r="AQ34" s="136"/>
      <c r="AR34" s="136"/>
      <c r="AS34" s="136"/>
      <c r="AT34" s="136"/>
      <c r="AU34" s="136"/>
      <c r="AV34" s="136"/>
      <c r="AW34" s="136"/>
      <c r="AX34" s="136"/>
      <c r="AY34" s="136"/>
      <c r="AZ34" s="136"/>
      <c r="BA34" s="136"/>
      <c r="BB34" s="136"/>
      <c r="BC34" s="136"/>
      <c r="BD34" s="136"/>
      <c r="BE34" s="136"/>
      <c r="BF34" s="136"/>
      <c r="BG34" s="136"/>
      <c r="BH34" s="136"/>
      <c r="BI34" s="136"/>
      <c r="BJ34" s="136"/>
      <c r="BK34" s="136"/>
      <c r="BL34" s="136"/>
      <c r="BM34" s="136"/>
      <c r="BN34" s="136"/>
      <c r="BO34" s="136"/>
      <c r="BP34" s="136"/>
      <c r="BQ34" s="136"/>
      <c r="BR34" s="136"/>
      <c r="BS34" s="136"/>
      <c r="BT34" s="136"/>
      <c r="BU34" s="136"/>
      <c r="BV34" s="136"/>
      <c r="BW34" s="136"/>
      <c r="BX34" s="136"/>
      <c r="BY34" s="136"/>
      <c r="BZ34" s="136"/>
      <c r="CA34" s="136"/>
      <c r="CB34" s="136"/>
      <c r="CC34" s="136"/>
      <c r="CD34" s="136"/>
      <c r="CE34" s="136"/>
      <c r="CF34" s="136"/>
      <c r="CG34" s="136"/>
      <c r="CH34" s="136"/>
      <c r="CI34" s="136"/>
      <c r="CJ34" s="136"/>
      <c r="CK34" s="136"/>
      <c r="CL34" s="136"/>
      <c r="CM34" s="136"/>
    </row>
    <row r="35" spans="1:91" ht="15" customHeight="1" x14ac:dyDescent="0.2">
      <c r="A35" s="46">
        <f>'S. Listesi'!B33</f>
        <v>30</v>
      </c>
      <c r="B35" s="127" t="str">
        <f>IF('S. Listesi'!C32=0," ",'S. Listesi'!C32)</f>
        <v xml:space="preserve"> </v>
      </c>
      <c r="C35" s="320" t="str">
        <f>IF('S. Listesi'!D32=0,"  ",'S. Listesi'!D32)</f>
        <v xml:space="preserve">  </v>
      </c>
      <c r="D35" s="320"/>
      <c r="E35" s="320"/>
      <c r="F35" s="320"/>
      <c r="G35" s="320"/>
      <c r="H35" s="320"/>
      <c r="I35" s="128" t="str">
        <f>Vize!AT34</f>
        <v xml:space="preserve"> </v>
      </c>
      <c r="J35" s="128" t="str">
        <f>'Vize-2'!AT34</f>
        <v xml:space="preserve"> </v>
      </c>
      <c r="K35" s="128" t="str">
        <f>Final!AT34</f>
        <v xml:space="preserve"> </v>
      </c>
      <c r="L35" s="128" t="str">
        <f>Bütünleme!AT34</f>
        <v xml:space="preserve"> </v>
      </c>
      <c r="M35" s="129"/>
      <c r="N35" s="128" t="str">
        <f>IF(SUM(I35:L35)=0,"",(IF(I35&lt;&gt;" ",I35*'Yazılı Tarihleri'!J4/100,0))+(IF(J35&lt;&gt;" ",J35*'Yazılı Tarihleri'!J5/100,0))+(IF(L35&lt;&gt;" ",L35*'Yazılı Tarihleri'!J6/100,(IF(K35&lt;&gt;" ",K35*'Yazılı Tarihleri'!J6/100,0)))))</f>
        <v/>
      </c>
      <c r="O35" s="136"/>
      <c r="P35" s="136"/>
      <c r="Q35" s="136"/>
      <c r="R35" s="136"/>
      <c r="S35" s="136"/>
      <c r="T35" s="136"/>
      <c r="AC35" s="136"/>
      <c r="AD35" s="136"/>
      <c r="AE35" s="136"/>
      <c r="AF35" s="136"/>
      <c r="AG35" s="136"/>
      <c r="AH35" s="136"/>
      <c r="AI35" s="136"/>
      <c r="AJ35" s="136"/>
      <c r="AK35" s="136"/>
      <c r="AL35" s="136"/>
      <c r="AM35" s="136"/>
      <c r="AN35" s="136"/>
      <c r="AO35" s="136"/>
      <c r="AP35" s="136"/>
      <c r="AQ35" s="136"/>
      <c r="AR35" s="136"/>
      <c r="AS35" s="136"/>
      <c r="AT35" s="136"/>
      <c r="AU35" s="136"/>
      <c r="AV35" s="136"/>
      <c r="AW35" s="136"/>
      <c r="AX35" s="136"/>
      <c r="AY35" s="136"/>
      <c r="AZ35" s="136"/>
      <c r="BA35" s="136"/>
      <c r="BB35" s="136"/>
      <c r="BC35" s="136"/>
      <c r="BD35" s="136"/>
      <c r="BE35" s="136"/>
      <c r="BF35" s="136"/>
      <c r="BG35" s="136"/>
      <c r="BH35" s="136"/>
      <c r="BI35" s="136"/>
      <c r="BJ35" s="136"/>
      <c r="BK35" s="136"/>
      <c r="BL35" s="136"/>
      <c r="BM35" s="136"/>
      <c r="BN35" s="136"/>
      <c r="BO35" s="136"/>
      <c r="BP35" s="136"/>
      <c r="BQ35" s="136"/>
      <c r="BR35" s="136"/>
      <c r="BS35" s="136"/>
      <c r="BT35" s="136"/>
      <c r="BU35" s="136"/>
      <c r="BV35" s="136"/>
      <c r="BW35" s="136"/>
      <c r="BX35" s="136"/>
      <c r="BY35" s="136"/>
      <c r="BZ35" s="136"/>
      <c r="CA35" s="136"/>
      <c r="CB35" s="136"/>
      <c r="CC35" s="136"/>
      <c r="CD35" s="136"/>
      <c r="CE35" s="136"/>
      <c r="CF35" s="136"/>
      <c r="CG35" s="136"/>
      <c r="CH35" s="136"/>
      <c r="CI35" s="136"/>
      <c r="CJ35" s="136"/>
      <c r="CK35" s="136"/>
      <c r="CL35" s="136"/>
      <c r="CM35" s="136"/>
    </row>
    <row r="36" spans="1:91" ht="15" customHeight="1" x14ac:dyDescent="0.2">
      <c r="A36" s="46">
        <f>'S. Listesi'!B34</f>
        <v>31</v>
      </c>
      <c r="B36" s="127" t="str">
        <f>IF('S. Listesi'!C33=0," ",'S. Listesi'!C33)</f>
        <v xml:space="preserve"> </v>
      </c>
      <c r="C36" s="320" t="str">
        <f>IF('S. Listesi'!D33=0,"  ",'S. Listesi'!D33)</f>
        <v xml:space="preserve">  </v>
      </c>
      <c r="D36" s="320"/>
      <c r="E36" s="320"/>
      <c r="F36" s="320"/>
      <c r="G36" s="320"/>
      <c r="H36" s="320"/>
      <c r="I36" s="128" t="str">
        <f>Vize!AT35</f>
        <v xml:space="preserve"> </v>
      </c>
      <c r="J36" s="128" t="str">
        <f>'Vize-2'!AT35</f>
        <v xml:space="preserve"> </v>
      </c>
      <c r="K36" s="128" t="str">
        <f>Final!AT35</f>
        <v xml:space="preserve"> </v>
      </c>
      <c r="L36" s="128" t="str">
        <f>Bütünleme!AT35</f>
        <v xml:space="preserve"> </v>
      </c>
      <c r="M36" s="129"/>
      <c r="N36" s="128" t="str">
        <f>IF(SUM(I36:L36)=0,"",(IF(I36&lt;&gt;" ",I36*'Yazılı Tarihleri'!J4/100,0))+(IF(J36&lt;&gt;" ",J36*'Yazılı Tarihleri'!J5/100,0))+(IF(L36&lt;&gt;" ",L36*'Yazılı Tarihleri'!J6/100,(IF(K36&lt;&gt;" ",K36*'Yazılı Tarihleri'!J6/100,0)))))</f>
        <v/>
      </c>
      <c r="O36" s="136"/>
      <c r="P36" s="136"/>
      <c r="Q36" s="136"/>
      <c r="R36" s="136"/>
      <c r="S36" s="136"/>
      <c r="T36" s="136"/>
      <c r="AC36" s="136"/>
      <c r="AD36" s="136"/>
      <c r="AE36" s="136"/>
      <c r="AF36" s="136"/>
      <c r="AG36" s="136"/>
      <c r="AH36" s="136"/>
      <c r="AI36" s="136"/>
      <c r="AJ36" s="136"/>
      <c r="AK36" s="136"/>
      <c r="AL36" s="136"/>
      <c r="AM36" s="136"/>
      <c r="AN36" s="136"/>
      <c r="AO36" s="136"/>
      <c r="AP36" s="136"/>
      <c r="AQ36" s="136"/>
      <c r="AR36" s="136"/>
      <c r="AS36" s="136"/>
      <c r="AT36" s="136"/>
      <c r="AU36" s="136"/>
      <c r="AV36" s="136"/>
      <c r="AW36" s="136"/>
      <c r="AX36" s="136"/>
      <c r="AY36" s="136"/>
      <c r="AZ36" s="136"/>
      <c r="BA36" s="136"/>
      <c r="BB36" s="136"/>
      <c r="BC36" s="136"/>
      <c r="BD36" s="136"/>
      <c r="BE36" s="136"/>
      <c r="BF36" s="136"/>
      <c r="BG36" s="136"/>
      <c r="BH36" s="136"/>
      <c r="BI36" s="136"/>
      <c r="BJ36" s="136"/>
      <c r="BK36" s="136"/>
      <c r="BL36" s="136"/>
      <c r="BM36" s="136"/>
      <c r="BN36" s="136"/>
      <c r="BO36" s="136"/>
      <c r="BP36" s="136"/>
      <c r="BQ36" s="136"/>
      <c r="BR36" s="136"/>
      <c r="BS36" s="136"/>
      <c r="BT36" s="136"/>
      <c r="BU36" s="136"/>
      <c r="BV36" s="136"/>
      <c r="BW36" s="136"/>
      <c r="BX36" s="136"/>
      <c r="BY36" s="136"/>
      <c r="BZ36" s="136"/>
      <c r="CA36" s="136"/>
      <c r="CB36" s="136"/>
      <c r="CC36" s="136"/>
      <c r="CD36" s="136"/>
      <c r="CE36" s="136"/>
      <c r="CF36" s="136"/>
      <c r="CG36" s="136"/>
      <c r="CH36" s="136"/>
      <c r="CI36" s="136"/>
      <c r="CJ36" s="136"/>
      <c r="CK36" s="136"/>
      <c r="CL36" s="136"/>
      <c r="CM36" s="136"/>
    </row>
    <row r="37" spans="1:91" ht="15" customHeight="1" x14ac:dyDescent="0.2">
      <c r="A37" s="46">
        <f>'S. Listesi'!B35</f>
        <v>32</v>
      </c>
      <c r="B37" s="127" t="str">
        <f>IF('S. Listesi'!C34=0," ",'S. Listesi'!C34)</f>
        <v xml:space="preserve"> </v>
      </c>
      <c r="C37" s="320" t="str">
        <f>IF('S. Listesi'!D34=0,"  ",'S. Listesi'!D34)</f>
        <v xml:space="preserve">  </v>
      </c>
      <c r="D37" s="320"/>
      <c r="E37" s="320"/>
      <c r="F37" s="320"/>
      <c r="G37" s="320"/>
      <c r="H37" s="320"/>
      <c r="I37" s="128" t="str">
        <f>Vize!AT36</f>
        <v xml:space="preserve"> </v>
      </c>
      <c r="J37" s="128" t="str">
        <f>'Vize-2'!AT36</f>
        <v xml:space="preserve"> </v>
      </c>
      <c r="K37" s="128" t="str">
        <f>Final!AT36</f>
        <v xml:space="preserve"> </v>
      </c>
      <c r="L37" s="128" t="str">
        <f>Bütünleme!AT36</f>
        <v xml:space="preserve"> </v>
      </c>
      <c r="M37" s="129"/>
      <c r="N37" s="128" t="str">
        <f>IF(SUM(I37:L37)=0,"",(IF(I37&lt;&gt;" ",I37*'Yazılı Tarihleri'!J4/100,0))+(IF(J37&lt;&gt;" ",J37*'Yazılı Tarihleri'!J5/100,0))+(IF(L37&lt;&gt;" ",L37*'Yazılı Tarihleri'!J6/100,(IF(K37&lt;&gt;" ",K37*'Yazılı Tarihleri'!J6/100,0)))))</f>
        <v/>
      </c>
      <c r="O37" s="136"/>
      <c r="P37" s="136"/>
      <c r="Q37" s="136"/>
      <c r="R37" s="136"/>
      <c r="S37" s="136"/>
      <c r="T37" s="136"/>
      <c r="AC37" s="136"/>
      <c r="AD37" s="136"/>
      <c r="AE37" s="136"/>
      <c r="AF37" s="136"/>
      <c r="AG37" s="136"/>
      <c r="AH37" s="136"/>
      <c r="AI37" s="136"/>
      <c r="AJ37" s="136"/>
      <c r="AK37" s="136"/>
      <c r="AL37" s="136"/>
      <c r="AM37" s="136"/>
      <c r="AN37" s="136"/>
      <c r="AO37" s="136"/>
      <c r="AP37" s="136"/>
      <c r="AQ37" s="136"/>
      <c r="AR37" s="136"/>
      <c r="AS37" s="136"/>
      <c r="AT37" s="136"/>
      <c r="AU37" s="136"/>
      <c r="AV37" s="136"/>
      <c r="AW37" s="136"/>
      <c r="AX37" s="136"/>
      <c r="AY37" s="136"/>
      <c r="AZ37" s="136"/>
      <c r="BA37" s="136"/>
      <c r="BB37" s="136"/>
      <c r="BC37" s="136"/>
      <c r="BD37" s="136"/>
      <c r="BE37" s="136"/>
      <c r="BF37" s="136"/>
      <c r="BG37" s="136"/>
      <c r="BH37" s="136"/>
      <c r="BI37" s="136"/>
      <c r="BJ37" s="136"/>
      <c r="BK37" s="136"/>
      <c r="BL37" s="136"/>
      <c r="BM37" s="136"/>
      <c r="BN37" s="136"/>
      <c r="BO37" s="136"/>
      <c r="BP37" s="136"/>
      <c r="BQ37" s="136"/>
      <c r="BR37" s="136"/>
      <c r="BS37" s="136"/>
      <c r="BT37" s="136"/>
      <c r="BU37" s="136"/>
      <c r="BV37" s="136"/>
      <c r="BW37" s="136"/>
      <c r="BX37" s="136"/>
      <c r="BY37" s="136"/>
      <c r="BZ37" s="136"/>
      <c r="CA37" s="136"/>
      <c r="CB37" s="136"/>
      <c r="CC37" s="136"/>
      <c r="CD37" s="136"/>
      <c r="CE37" s="136"/>
      <c r="CF37" s="136"/>
      <c r="CG37" s="136"/>
      <c r="CH37" s="136"/>
      <c r="CI37" s="136"/>
      <c r="CJ37" s="136"/>
      <c r="CK37" s="136"/>
      <c r="CL37" s="136"/>
      <c r="CM37" s="136"/>
    </row>
    <row r="38" spans="1:91" ht="15" customHeight="1" x14ac:dyDescent="0.2">
      <c r="A38" s="46">
        <f>'S. Listesi'!B36</f>
        <v>33</v>
      </c>
      <c r="B38" s="127" t="str">
        <f>IF('S. Listesi'!C35=0," ",'S. Listesi'!C35)</f>
        <v xml:space="preserve"> </v>
      </c>
      <c r="C38" s="320" t="str">
        <f>IF('S. Listesi'!D35=0,"  ",'S. Listesi'!D35)</f>
        <v xml:space="preserve">  </v>
      </c>
      <c r="D38" s="320"/>
      <c r="E38" s="320"/>
      <c r="F38" s="320"/>
      <c r="G38" s="320"/>
      <c r="H38" s="320"/>
      <c r="I38" s="128" t="str">
        <f>Vize!AT37</f>
        <v xml:space="preserve"> </v>
      </c>
      <c r="J38" s="128" t="str">
        <f>'Vize-2'!AT37</f>
        <v xml:space="preserve"> </v>
      </c>
      <c r="K38" s="128" t="str">
        <f>Final!AT37</f>
        <v xml:space="preserve"> </v>
      </c>
      <c r="L38" s="128" t="str">
        <f>Bütünleme!AT37</f>
        <v xml:space="preserve"> </v>
      </c>
      <c r="M38" s="129"/>
      <c r="N38" s="128" t="str">
        <f>IF(SUM(I38:L38)=0,"",(IF(I38&lt;&gt;" ",I38*'Yazılı Tarihleri'!J4/100,0))+(IF(J38&lt;&gt;" ",J38*'Yazılı Tarihleri'!J5/100,0))+(IF(L38&lt;&gt;" ",L38*'Yazılı Tarihleri'!J6/100,(IF(K38&lt;&gt;" ",K38*'Yazılı Tarihleri'!J6/100,0)))))</f>
        <v/>
      </c>
      <c r="O38" s="136"/>
      <c r="P38" s="136"/>
      <c r="Q38" s="136"/>
      <c r="R38" s="136"/>
      <c r="S38" s="136"/>
      <c r="T38" s="136"/>
      <c r="AC38" s="136"/>
      <c r="AD38" s="136"/>
      <c r="AE38" s="136"/>
      <c r="AF38" s="136"/>
      <c r="AG38" s="136"/>
      <c r="AH38" s="136"/>
      <c r="AI38" s="136"/>
      <c r="AJ38" s="136"/>
      <c r="AK38" s="136"/>
      <c r="AL38" s="136"/>
      <c r="AM38" s="136"/>
      <c r="AN38" s="136"/>
      <c r="AO38" s="136"/>
      <c r="AP38" s="136"/>
      <c r="AQ38" s="136"/>
      <c r="AR38" s="136"/>
      <c r="AS38" s="136"/>
      <c r="AT38" s="136"/>
      <c r="AU38" s="136"/>
      <c r="AV38" s="136"/>
      <c r="AW38" s="136"/>
      <c r="AX38" s="136"/>
      <c r="AY38" s="136"/>
      <c r="AZ38" s="136"/>
      <c r="BA38" s="136"/>
      <c r="BB38" s="136"/>
      <c r="BC38" s="136"/>
      <c r="BD38" s="136"/>
      <c r="BE38" s="136"/>
      <c r="BF38" s="136"/>
      <c r="BG38" s="136"/>
      <c r="BH38" s="136"/>
      <c r="BI38" s="136"/>
      <c r="BJ38" s="136"/>
      <c r="BK38" s="136"/>
      <c r="BL38" s="136"/>
      <c r="BM38" s="136"/>
      <c r="BN38" s="136"/>
      <c r="BO38" s="136"/>
      <c r="BP38" s="136"/>
      <c r="BQ38" s="136"/>
      <c r="BR38" s="136"/>
      <c r="BS38" s="136"/>
      <c r="BT38" s="136"/>
      <c r="BU38" s="136"/>
      <c r="BV38" s="136"/>
      <c r="BW38" s="136"/>
      <c r="BX38" s="136"/>
      <c r="BY38" s="136"/>
      <c r="BZ38" s="136"/>
      <c r="CA38" s="136"/>
      <c r="CB38" s="136"/>
      <c r="CC38" s="136"/>
      <c r="CD38" s="136"/>
      <c r="CE38" s="136"/>
      <c r="CF38" s="136"/>
      <c r="CG38" s="136"/>
      <c r="CH38" s="136"/>
      <c r="CI38" s="136"/>
      <c r="CJ38" s="136"/>
      <c r="CK38" s="136"/>
      <c r="CL38" s="136"/>
      <c r="CM38" s="136"/>
    </row>
    <row r="39" spans="1:91" ht="15" customHeight="1" x14ac:dyDescent="0.2">
      <c r="A39" s="46">
        <f>'S. Listesi'!B37</f>
        <v>34</v>
      </c>
      <c r="B39" s="127" t="str">
        <f>IF('S. Listesi'!C36=0," ",'S. Listesi'!C36)</f>
        <v xml:space="preserve"> </v>
      </c>
      <c r="C39" s="320" t="str">
        <f>IF('S. Listesi'!D36=0,"  ",'S. Listesi'!D36)</f>
        <v xml:space="preserve">  </v>
      </c>
      <c r="D39" s="320"/>
      <c r="E39" s="320"/>
      <c r="F39" s="320"/>
      <c r="G39" s="320"/>
      <c r="H39" s="320"/>
      <c r="I39" s="128" t="str">
        <f>Vize!AT38</f>
        <v xml:space="preserve"> </v>
      </c>
      <c r="J39" s="128" t="str">
        <f>'Vize-2'!AT38</f>
        <v xml:space="preserve"> </v>
      </c>
      <c r="K39" s="128" t="str">
        <f>Final!AT38</f>
        <v xml:space="preserve"> </v>
      </c>
      <c r="L39" s="128" t="str">
        <f>Bütünleme!AT38</f>
        <v xml:space="preserve"> </v>
      </c>
      <c r="M39" s="129"/>
      <c r="N39" s="128" t="str">
        <f>IF(SUM(I39:L39)=0,"",(IF(I39&lt;&gt;" ",I39*'Yazılı Tarihleri'!J4/100,0))+(IF(J39&lt;&gt;" ",J39*'Yazılı Tarihleri'!J5/100,0))+(IF(L39&lt;&gt;" ",L39*'Yazılı Tarihleri'!J6/100,(IF(K39&lt;&gt;" ",K39*'Yazılı Tarihleri'!J6/100,0)))))</f>
        <v/>
      </c>
      <c r="O39" s="136"/>
      <c r="P39" s="136"/>
      <c r="Q39" s="136"/>
      <c r="R39" s="136"/>
      <c r="S39" s="136"/>
      <c r="T39" s="136"/>
      <c r="AC39" s="136"/>
      <c r="AD39" s="136"/>
      <c r="AE39" s="136"/>
      <c r="AF39" s="136"/>
      <c r="AG39" s="136"/>
      <c r="AH39" s="136"/>
      <c r="AI39" s="136"/>
      <c r="AJ39" s="136"/>
      <c r="AK39" s="136"/>
      <c r="AL39" s="136"/>
      <c r="AM39" s="136"/>
      <c r="AN39" s="136"/>
      <c r="AO39" s="136"/>
      <c r="AP39" s="136"/>
      <c r="AQ39" s="136"/>
      <c r="AR39" s="136"/>
      <c r="AS39" s="136"/>
      <c r="AT39" s="136"/>
      <c r="AU39" s="136"/>
      <c r="AV39" s="136"/>
      <c r="AW39" s="136"/>
      <c r="AX39" s="136"/>
      <c r="AY39" s="136"/>
      <c r="AZ39" s="136"/>
      <c r="BA39" s="136"/>
      <c r="BB39" s="136"/>
      <c r="BC39" s="136"/>
      <c r="BD39" s="136"/>
      <c r="BE39" s="136"/>
      <c r="BF39" s="136"/>
      <c r="BG39" s="136"/>
      <c r="BH39" s="136"/>
      <c r="BI39" s="136"/>
      <c r="BJ39" s="136"/>
      <c r="BK39" s="136"/>
      <c r="BL39" s="136"/>
      <c r="BM39" s="136"/>
      <c r="BN39" s="136"/>
      <c r="BO39" s="136"/>
      <c r="BP39" s="136"/>
      <c r="BQ39" s="136"/>
      <c r="BR39" s="136"/>
      <c r="BS39" s="136"/>
      <c r="BT39" s="136"/>
      <c r="BU39" s="136"/>
      <c r="BV39" s="136"/>
      <c r="BW39" s="136"/>
      <c r="BX39" s="136"/>
      <c r="BY39" s="136"/>
      <c r="BZ39" s="136"/>
      <c r="CA39" s="136"/>
      <c r="CB39" s="136"/>
      <c r="CC39" s="136"/>
      <c r="CD39" s="136"/>
      <c r="CE39" s="136"/>
      <c r="CF39" s="136"/>
      <c r="CG39" s="136"/>
      <c r="CH39" s="136"/>
      <c r="CI39" s="136"/>
      <c r="CJ39" s="136"/>
      <c r="CK39" s="136"/>
      <c r="CL39" s="136"/>
      <c r="CM39" s="136"/>
    </row>
    <row r="40" spans="1:91" ht="15" customHeight="1" x14ac:dyDescent="0.2">
      <c r="A40" s="46">
        <f>'S. Listesi'!B38</f>
        <v>35</v>
      </c>
      <c r="B40" s="127" t="str">
        <f>IF('S. Listesi'!C37=0," ",'S. Listesi'!C37)</f>
        <v xml:space="preserve"> </v>
      </c>
      <c r="C40" s="320" t="str">
        <f>IF('S. Listesi'!D37=0,"  ",'S. Listesi'!D37)</f>
        <v xml:space="preserve">  </v>
      </c>
      <c r="D40" s="320"/>
      <c r="E40" s="320"/>
      <c r="F40" s="320"/>
      <c r="G40" s="320"/>
      <c r="H40" s="320"/>
      <c r="I40" s="128" t="str">
        <f>Vize!AT39</f>
        <v xml:space="preserve"> </v>
      </c>
      <c r="J40" s="128" t="str">
        <f>'Vize-2'!AT39</f>
        <v xml:space="preserve"> </v>
      </c>
      <c r="K40" s="128" t="str">
        <f>Final!AT39</f>
        <v xml:space="preserve"> </v>
      </c>
      <c r="L40" s="128" t="str">
        <f>Bütünleme!AT39</f>
        <v xml:space="preserve"> </v>
      </c>
      <c r="M40" s="129"/>
      <c r="N40" s="128" t="str">
        <f>IF(SUM(I40:L40)=0,"",(IF(I40&lt;&gt;" ",I40*'Yazılı Tarihleri'!J4/100,0))+(IF(J40&lt;&gt;" ",J40*'Yazılı Tarihleri'!J5/100,0))+(IF(L40&lt;&gt;" ",L40*'Yazılı Tarihleri'!J6/100,(IF(K40&lt;&gt;" ",K40*'Yazılı Tarihleri'!J6/100,0)))))</f>
        <v/>
      </c>
      <c r="O40" s="136"/>
      <c r="P40" s="136"/>
      <c r="Q40" s="136"/>
      <c r="R40" s="136"/>
      <c r="S40" s="136"/>
      <c r="T40" s="136"/>
      <c r="AC40" s="136"/>
      <c r="AD40" s="136"/>
      <c r="AE40" s="136"/>
      <c r="AF40" s="136"/>
      <c r="AG40" s="136"/>
      <c r="AH40" s="136"/>
      <c r="AI40" s="136"/>
      <c r="AJ40" s="136"/>
      <c r="AK40" s="136"/>
      <c r="AL40" s="136"/>
      <c r="AM40" s="136"/>
      <c r="AN40" s="136"/>
      <c r="AO40" s="136"/>
      <c r="AP40" s="136"/>
      <c r="AQ40" s="136"/>
      <c r="AR40" s="136"/>
      <c r="AS40" s="136"/>
      <c r="AT40" s="136"/>
      <c r="AU40" s="136"/>
      <c r="AV40" s="136"/>
      <c r="AW40" s="136"/>
      <c r="AX40" s="136"/>
      <c r="AY40" s="136"/>
      <c r="AZ40" s="136"/>
      <c r="BA40" s="136"/>
      <c r="BB40" s="136"/>
      <c r="BC40" s="136"/>
      <c r="BD40" s="136"/>
      <c r="BE40" s="136"/>
      <c r="BF40" s="136"/>
      <c r="BG40" s="136"/>
      <c r="BH40" s="136"/>
      <c r="BI40" s="136"/>
      <c r="BJ40" s="136"/>
      <c r="BK40" s="136"/>
      <c r="BL40" s="136"/>
      <c r="BM40" s="136"/>
      <c r="BN40" s="136"/>
      <c r="BO40" s="136"/>
      <c r="BP40" s="136"/>
      <c r="BQ40" s="136"/>
      <c r="BR40" s="136"/>
      <c r="BS40" s="136"/>
      <c r="BT40" s="136"/>
      <c r="BU40" s="136"/>
      <c r="BV40" s="136"/>
      <c r="BW40" s="136"/>
      <c r="BX40" s="136"/>
      <c r="BY40" s="136"/>
      <c r="BZ40" s="136"/>
      <c r="CA40" s="136"/>
      <c r="CB40" s="136"/>
      <c r="CC40" s="136"/>
      <c r="CD40" s="136"/>
      <c r="CE40" s="136"/>
      <c r="CF40" s="136"/>
      <c r="CG40" s="136"/>
      <c r="CH40" s="136"/>
      <c r="CI40" s="136"/>
      <c r="CJ40" s="136"/>
      <c r="CK40" s="136"/>
      <c r="CL40" s="136"/>
      <c r="CM40" s="136"/>
    </row>
    <row r="41" spans="1:91" ht="15" customHeight="1" x14ac:dyDescent="0.2">
      <c r="A41" s="46">
        <f>'S. Listesi'!B39</f>
        <v>36</v>
      </c>
      <c r="B41" s="127" t="str">
        <f>IF('S. Listesi'!C38=0," ",'S. Listesi'!C38)</f>
        <v xml:space="preserve"> </v>
      </c>
      <c r="C41" s="320" t="str">
        <f>IF('S. Listesi'!D38=0,"  ",'S. Listesi'!D38)</f>
        <v xml:space="preserve">  </v>
      </c>
      <c r="D41" s="320"/>
      <c r="E41" s="320"/>
      <c r="F41" s="320"/>
      <c r="G41" s="320"/>
      <c r="H41" s="320"/>
      <c r="I41" s="128" t="str">
        <f>Vize!AT40</f>
        <v xml:space="preserve"> </v>
      </c>
      <c r="J41" s="128" t="str">
        <f>'Vize-2'!AT40</f>
        <v xml:space="preserve"> </v>
      </c>
      <c r="K41" s="128" t="str">
        <f>Final!AT40</f>
        <v xml:space="preserve"> </v>
      </c>
      <c r="L41" s="128" t="str">
        <f>Bütünleme!AT40</f>
        <v xml:space="preserve"> </v>
      </c>
      <c r="M41" s="129"/>
      <c r="N41" s="128" t="str">
        <f>IF(SUM(I41:L41)=0,"",(IF(I41&lt;&gt;" ",I41*'Yazılı Tarihleri'!J4/100,0))+(IF(J41&lt;&gt;" ",J41*'Yazılı Tarihleri'!J5/100,0))+(IF(L41&lt;&gt;" ",L41*'Yazılı Tarihleri'!J6/100,(IF(K41&lt;&gt;" ",K41*'Yazılı Tarihleri'!J6/100,0)))))</f>
        <v/>
      </c>
      <c r="O41" s="136"/>
      <c r="P41" s="136"/>
      <c r="Q41" s="136"/>
      <c r="R41" s="136"/>
      <c r="S41" s="136"/>
      <c r="T41" s="136"/>
      <c r="AC41" s="136"/>
      <c r="AD41" s="136"/>
      <c r="AE41" s="136"/>
      <c r="AF41" s="136"/>
      <c r="AG41" s="136"/>
      <c r="AH41" s="136"/>
      <c r="AI41" s="136"/>
      <c r="AJ41" s="136"/>
      <c r="AK41" s="136"/>
      <c r="AL41" s="136"/>
      <c r="AM41" s="136"/>
      <c r="AN41" s="136"/>
      <c r="AO41" s="136"/>
      <c r="AP41" s="136"/>
      <c r="AQ41" s="136"/>
      <c r="AR41" s="136"/>
      <c r="AS41" s="136"/>
      <c r="AT41" s="136"/>
      <c r="AU41" s="136"/>
      <c r="AV41" s="136"/>
      <c r="AW41" s="136"/>
      <c r="AX41" s="136"/>
      <c r="AY41" s="136"/>
      <c r="AZ41" s="136"/>
      <c r="BA41" s="136"/>
      <c r="BB41" s="136"/>
      <c r="BC41" s="136"/>
      <c r="BD41" s="136"/>
      <c r="BE41" s="136"/>
      <c r="BF41" s="136"/>
      <c r="BG41" s="136"/>
      <c r="BH41" s="136"/>
      <c r="BI41" s="136"/>
      <c r="BJ41" s="136"/>
      <c r="BK41" s="136"/>
      <c r="BL41" s="136"/>
      <c r="BM41" s="136"/>
      <c r="BN41" s="136"/>
      <c r="BO41" s="136"/>
      <c r="BP41" s="136"/>
      <c r="BQ41" s="136"/>
      <c r="BR41" s="136"/>
      <c r="BS41" s="136"/>
      <c r="BT41" s="136"/>
      <c r="BU41" s="136"/>
      <c r="BV41" s="136"/>
      <c r="BW41" s="136"/>
      <c r="BX41" s="136"/>
      <c r="BY41" s="136"/>
      <c r="BZ41" s="136"/>
      <c r="CA41" s="136"/>
      <c r="CB41" s="136"/>
      <c r="CC41" s="136"/>
      <c r="CD41" s="136"/>
      <c r="CE41" s="136"/>
      <c r="CF41" s="136"/>
      <c r="CG41" s="136"/>
      <c r="CH41" s="136"/>
      <c r="CI41" s="136"/>
      <c r="CJ41" s="136"/>
      <c r="CK41" s="136"/>
      <c r="CL41" s="136"/>
      <c r="CM41" s="136"/>
    </row>
    <row r="42" spans="1:91" ht="15" customHeight="1" x14ac:dyDescent="0.2">
      <c r="A42" s="46">
        <f>'S. Listesi'!B40</f>
        <v>37</v>
      </c>
      <c r="B42" s="127" t="str">
        <f>IF('S. Listesi'!C39=0," ",'S. Listesi'!C39)</f>
        <v xml:space="preserve"> </v>
      </c>
      <c r="C42" s="320" t="str">
        <f>IF('S. Listesi'!D39=0,"  ",'S. Listesi'!D39)</f>
        <v xml:space="preserve">  </v>
      </c>
      <c r="D42" s="320"/>
      <c r="E42" s="320"/>
      <c r="F42" s="320"/>
      <c r="G42" s="320"/>
      <c r="H42" s="320"/>
      <c r="I42" s="128" t="str">
        <f>Vize!AT41</f>
        <v xml:space="preserve"> </v>
      </c>
      <c r="J42" s="128" t="str">
        <f>'Vize-2'!AT41</f>
        <v xml:space="preserve"> </v>
      </c>
      <c r="K42" s="128" t="str">
        <f>Final!AT41</f>
        <v xml:space="preserve"> </v>
      </c>
      <c r="L42" s="128" t="str">
        <f>Bütünleme!AT41</f>
        <v xml:space="preserve"> </v>
      </c>
      <c r="M42" s="129"/>
      <c r="N42" s="128" t="str">
        <f>IF(SUM(I42:L42)=0,"",(IF(I42&lt;&gt;" ",I42*'Yazılı Tarihleri'!J4/100,0))+(IF(J42&lt;&gt;" ",J42*'Yazılı Tarihleri'!J5/100,0))+(IF(L42&lt;&gt;" ",L42*'Yazılı Tarihleri'!J6/100,(IF(K42&lt;&gt;" ",K42*'Yazılı Tarihleri'!J6/100,0)))))</f>
        <v/>
      </c>
      <c r="O42" s="136"/>
      <c r="P42" s="136"/>
      <c r="Q42" s="136"/>
      <c r="R42" s="136"/>
      <c r="S42" s="136"/>
      <c r="T42" s="136"/>
      <c r="AC42" s="136"/>
      <c r="AD42" s="136"/>
      <c r="AE42" s="136"/>
      <c r="AF42" s="136"/>
      <c r="AG42" s="136"/>
      <c r="AH42" s="136"/>
      <c r="AI42" s="136"/>
      <c r="AJ42" s="136"/>
      <c r="AK42" s="136"/>
      <c r="AL42" s="136"/>
      <c r="AM42" s="136"/>
      <c r="AN42" s="136"/>
      <c r="AO42" s="136"/>
      <c r="AP42" s="136"/>
      <c r="AQ42" s="136"/>
      <c r="AR42" s="136"/>
      <c r="AS42" s="136"/>
      <c r="AT42" s="136"/>
      <c r="AU42" s="136"/>
      <c r="AV42" s="136"/>
      <c r="AW42" s="136"/>
      <c r="AX42" s="136"/>
      <c r="AY42" s="136"/>
      <c r="AZ42" s="136"/>
      <c r="BA42" s="136"/>
      <c r="BB42" s="136"/>
      <c r="BC42" s="136"/>
      <c r="BD42" s="136"/>
      <c r="BE42" s="136"/>
      <c r="BF42" s="136"/>
      <c r="BG42" s="136"/>
      <c r="BH42" s="136"/>
      <c r="BI42" s="136"/>
      <c r="BJ42" s="136"/>
      <c r="BK42" s="136"/>
      <c r="BL42" s="136"/>
      <c r="BM42" s="136"/>
      <c r="BN42" s="136"/>
      <c r="BO42" s="136"/>
      <c r="BP42" s="136"/>
      <c r="BQ42" s="136"/>
      <c r="BR42" s="136"/>
      <c r="BS42" s="136"/>
      <c r="BT42" s="136"/>
      <c r="BU42" s="136"/>
      <c r="BV42" s="136"/>
      <c r="BW42" s="136"/>
      <c r="BX42" s="136"/>
      <c r="BY42" s="136"/>
      <c r="BZ42" s="136"/>
      <c r="CA42" s="136"/>
      <c r="CB42" s="136"/>
      <c r="CC42" s="136"/>
      <c r="CD42" s="136"/>
      <c r="CE42" s="136"/>
      <c r="CF42" s="136"/>
      <c r="CG42" s="136"/>
      <c r="CH42" s="136"/>
      <c r="CI42" s="136"/>
      <c r="CJ42" s="136"/>
      <c r="CK42" s="136"/>
      <c r="CL42" s="136"/>
      <c r="CM42" s="136"/>
    </row>
    <row r="43" spans="1:91" ht="15" customHeight="1" x14ac:dyDescent="0.2">
      <c r="A43" s="46">
        <f>'S. Listesi'!B41</f>
        <v>38</v>
      </c>
      <c r="B43" s="127" t="str">
        <f>IF('S. Listesi'!C40=0," ",'S. Listesi'!C40)</f>
        <v xml:space="preserve"> </v>
      </c>
      <c r="C43" s="320" t="str">
        <f>IF('S. Listesi'!D40=0,"  ",'S. Listesi'!D40)</f>
        <v xml:space="preserve">  </v>
      </c>
      <c r="D43" s="320"/>
      <c r="E43" s="320"/>
      <c r="F43" s="320"/>
      <c r="G43" s="320"/>
      <c r="H43" s="320"/>
      <c r="I43" s="128" t="str">
        <f>Vize!AT42</f>
        <v xml:space="preserve"> </v>
      </c>
      <c r="J43" s="128" t="str">
        <f>'Vize-2'!AT42</f>
        <v xml:space="preserve"> </v>
      </c>
      <c r="K43" s="128" t="str">
        <f>Final!AT42</f>
        <v xml:space="preserve"> </v>
      </c>
      <c r="L43" s="128" t="str">
        <f>Bütünleme!AT42</f>
        <v xml:space="preserve"> </v>
      </c>
      <c r="M43" s="129"/>
      <c r="N43" s="128" t="str">
        <f>IF(SUM(I43:L43)=0,"",(IF(I43&lt;&gt;" ",I43*'Yazılı Tarihleri'!J4/100,0))+(IF(J43&lt;&gt;" ",J43*'Yazılı Tarihleri'!J5/100,0))+(IF(L43&lt;&gt;" ",L43*'Yazılı Tarihleri'!J6/100,(IF(K43&lt;&gt;" ",K43*'Yazılı Tarihleri'!J6/100,0)))))</f>
        <v/>
      </c>
      <c r="O43" s="136"/>
      <c r="P43" s="136"/>
      <c r="Q43" s="136"/>
      <c r="R43" s="136"/>
      <c r="S43" s="136"/>
      <c r="T43" s="136"/>
      <c r="AC43" s="136"/>
      <c r="AD43" s="136"/>
      <c r="AE43" s="136"/>
      <c r="AF43" s="136"/>
      <c r="AG43" s="136"/>
      <c r="AH43" s="136"/>
      <c r="AI43" s="136"/>
      <c r="AJ43" s="136"/>
      <c r="AK43" s="136"/>
      <c r="AL43" s="136"/>
      <c r="AM43" s="136"/>
      <c r="AN43" s="136"/>
      <c r="AO43" s="136"/>
      <c r="AP43" s="136"/>
      <c r="AQ43" s="136"/>
      <c r="AR43" s="136"/>
      <c r="AS43" s="136"/>
      <c r="AT43" s="136"/>
      <c r="AU43" s="136"/>
      <c r="AV43" s="136"/>
      <c r="AW43" s="136"/>
      <c r="AX43" s="136"/>
      <c r="AY43" s="136"/>
      <c r="AZ43" s="136"/>
      <c r="BA43" s="136"/>
      <c r="BB43" s="136"/>
      <c r="BC43" s="136"/>
      <c r="BD43" s="136"/>
      <c r="BE43" s="136"/>
      <c r="BF43" s="136"/>
      <c r="BG43" s="136"/>
      <c r="BH43" s="136"/>
      <c r="BI43" s="136"/>
      <c r="BJ43" s="136"/>
      <c r="BK43" s="136"/>
      <c r="BL43" s="136"/>
      <c r="BM43" s="136"/>
      <c r="BN43" s="136"/>
      <c r="BO43" s="136"/>
      <c r="BP43" s="136"/>
      <c r="BQ43" s="136"/>
      <c r="BR43" s="136"/>
      <c r="BS43" s="136"/>
      <c r="BT43" s="136"/>
      <c r="BU43" s="136"/>
      <c r="BV43" s="136"/>
      <c r="BW43" s="136"/>
      <c r="BX43" s="136"/>
      <c r="BY43" s="136"/>
      <c r="BZ43" s="136"/>
      <c r="CA43" s="136"/>
      <c r="CB43" s="136"/>
      <c r="CC43" s="136"/>
      <c r="CD43" s="136"/>
      <c r="CE43" s="136"/>
      <c r="CF43" s="136"/>
      <c r="CG43" s="136"/>
      <c r="CH43" s="136"/>
      <c r="CI43" s="136"/>
      <c r="CJ43" s="136"/>
      <c r="CK43" s="136"/>
      <c r="CL43" s="136"/>
      <c r="CM43" s="136"/>
    </row>
    <row r="44" spans="1:91" ht="15" customHeight="1" x14ac:dyDescent="0.2">
      <c r="A44" s="46">
        <f>'S. Listesi'!B42</f>
        <v>39</v>
      </c>
      <c r="B44" s="127" t="str">
        <f>IF('S. Listesi'!C41=0," ",'S. Listesi'!C41)</f>
        <v xml:space="preserve"> </v>
      </c>
      <c r="C44" s="320" t="str">
        <f>IF('S. Listesi'!D41=0,"  ",'S. Listesi'!D41)</f>
        <v xml:space="preserve">  </v>
      </c>
      <c r="D44" s="320"/>
      <c r="E44" s="320"/>
      <c r="F44" s="320"/>
      <c r="G44" s="320"/>
      <c r="H44" s="320"/>
      <c r="I44" s="128" t="str">
        <f>Vize!AT43</f>
        <v xml:space="preserve"> </v>
      </c>
      <c r="J44" s="128" t="str">
        <f>'Vize-2'!AT43</f>
        <v xml:space="preserve"> </v>
      </c>
      <c r="K44" s="128" t="str">
        <f>Final!AT43</f>
        <v xml:space="preserve"> </v>
      </c>
      <c r="L44" s="128" t="str">
        <f>Bütünleme!AT43</f>
        <v xml:space="preserve"> </v>
      </c>
      <c r="M44" s="129"/>
      <c r="N44" s="128" t="str">
        <f>IF(SUM(I44:L44)=0,"",(IF(I44&lt;&gt;" ",I44*'Yazılı Tarihleri'!J4/100,0))+(IF(J44&lt;&gt;" ",J44*'Yazılı Tarihleri'!J5/100,0))+(IF(L44&lt;&gt;" ",L44*'Yazılı Tarihleri'!J6/100,(IF(K44&lt;&gt;" ",K44*'Yazılı Tarihleri'!J6/100,0)))))</f>
        <v/>
      </c>
      <c r="O44" s="136"/>
      <c r="P44" s="136"/>
      <c r="Q44" s="136"/>
      <c r="R44" s="136"/>
      <c r="S44" s="136"/>
      <c r="T44" s="136"/>
      <c r="AC44" s="136"/>
      <c r="AD44" s="136"/>
      <c r="AE44" s="136"/>
      <c r="AF44" s="136"/>
      <c r="AG44" s="136"/>
      <c r="AH44" s="136"/>
      <c r="AI44" s="136"/>
      <c r="AJ44" s="136"/>
      <c r="AK44" s="136"/>
      <c r="AL44" s="136"/>
      <c r="AM44" s="136"/>
      <c r="AN44" s="136"/>
      <c r="AO44" s="136"/>
      <c r="AP44" s="136"/>
      <c r="AQ44" s="136"/>
      <c r="AR44" s="136"/>
      <c r="AS44" s="136"/>
      <c r="AT44" s="136"/>
      <c r="AU44" s="136"/>
      <c r="AV44" s="136"/>
      <c r="AW44" s="136"/>
      <c r="AX44" s="136"/>
      <c r="AY44" s="136"/>
      <c r="AZ44" s="136"/>
      <c r="BA44" s="136"/>
      <c r="BB44" s="136"/>
      <c r="BC44" s="136"/>
      <c r="BD44" s="136"/>
      <c r="BE44" s="136"/>
      <c r="BF44" s="136"/>
      <c r="BG44" s="136"/>
      <c r="BH44" s="136"/>
      <c r="BI44" s="136"/>
      <c r="BJ44" s="136"/>
      <c r="BK44" s="136"/>
      <c r="BL44" s="136"/>
      <c r="BM44" s="136"/>
      <c r="BN44" s="136"/>
      <c r="BO44" s="136"/>
      <c r="BP44" s="136"/>
      <c r="BQ44" s="136"/>
      <c r="BR44" s="136"/>
      <c r="BS44" s="136"/>
      <c r="BT44" s="136"/>
      <c r="BU44" s="136"/>
      <c r="BV44" s="136"/>
      <c r="BW44" s="136"/>
      <c r="BX44" s="136"/>
      <c r="BY44" s="136"/>
      <c r="BZ44" s="136"/>
      <c r="CA44" s="136"/>
      <c r="CB44" s="136"/>
      <c r="CC44" s="136"/>
      <c r="CD44" s="136"/>
      <c r="CE44" s="136"/>
      <c r="CF44" s="136"/>
      <c r="CG44" s="136"/>
      <c r="CH44" s="136"/>
      <c r="CI44" s="136"/>
      <c r="CJ44" s="136"/>
      <c r="CK44" s="136"/>
      <c r="CL44" s="136"/>
      <c r="CM44" s="136"/>
    </row>
    <row r="45" spans="1:91" ht="15" customHeight="1" x14ac:dyDescent="0.2">
      <c r="A45" s="46">
        <f>'S. Listesi'!B43</f>
        <v>40</v>
      </c>
      <c r="B45" s="127" t="str">
        <f>IF('S. Listesi'!C42=0," ",'S. Listesi'!C42)</f>
        <v xml:space="preserve"> </v>
      </c>
      <c r="C45" s="320" t="str">
        <f>IF('S. Listesi'!D42=0,"  ",'S. Listesi'!D42)</f>
        <v xml:space="preserve">  </v>
      </c>
      <c r="D45" s="320"/>
      <c r="E45" s="320"/>
      <c r="F45" s="320"/>
      <c r="G45" s="320"/>
      <c r="H45" s="320"/>
      <c r="I45" s="128" t="str">
        <f>Vize!AT44</f>
        <v xml:space="preserve"> </v>
      </c>
      <c r="J45" s="128" t="str">
        <f>'Vize-2'!AT44</f>
        <v xml:space="preserve"> </v>
      </c>
      <c r="K45" s="128" t="str">
        <f>Final!AT44</f>
        <v xml:space="preserve"> </v>
      </c>
      <c r="L45" s="128" t="str">
        <f>Bütünleme!AT44</f>
        <v xml:space="preserve"> </v>
      </c>
      <c r="M45" s="129"/>
      <c r="N45" s="128" t="str">
        <f>IF(SUM(I45:L45)=0,"",(IF(I45&lt;&gt;" ",I45*'Yazılı Tarihleri'!J4/100,0))+(IF(J45&lt;&gt;" ",J45*'Yazılı Tarihleri'!J5/100,0))+(IF(L45&lt;&gt;" ",L45*'Yazılı Tarihleri'!J6/100,(IF(K45&lt;&gt;" ",K45*'Yazılı Tarihleri'!J6/100,0)))))</f>
        <v/>
      </c>
      <c r="O45" s="136"/>
      <c r="P45" s="136"/>
      <c r="Q45" s="136"/>
      <c r="R45" s="136"/>
      <c r="S45" s="136"/>
      <c r="T45" s="136"/>
      <c r="AC45" s="136"/>
      <c r="AD45" s="136"/>
      <c r="AE45" s="136"/>
      <c r="AF45" s="136"/>
      <c r="AG45" s="136"/>
      <c r="AH45" s="136"/>
      <c r="AI45" s="136"/>
      <c r="AJ45" s="136"/>
      <c r="AK45" s="136"/>
      <c r="AL45" s="136"/>
      <c r="AM45" s="136"/>
      <c r="AN45" s="136"/>
      <c r="AO45" s="136"/>
      <c r="AP45" s="136"/>
      <c r="AQ45" s="136"/>
      <c r="AR45" s="136"/>
      <c r="AS45" s="136"/>
      <c r="AT45" s="136"/>
      <c r="AU45" s="136"/>
      <c r="AV45" s="136"/>
      <c r="AW45" s="136"/>
      <c r="AX45" s="136"/>
      <c r="AY45" s="136"/>
      <c r="AZ45" s="136"/>
      <c r="BA45" s="136"/>
      <c r="BB45" s="136"/>
      <c r="BC45" s="136"/>
      <c r="BD45" s="136"/>
      <c r="BE45" s="136"/>
      <c r="BF45" s="136"/>
      <c r="BG45" s="136"/>
      <c r="BH45" s="136"/>
      <c r="BI45" s="136"/>
      <c r="BJ45" s="136"/>
      <c r="BK45" s="136"/>
      <c r="BL45" s="136"/>
      <c r="BM45" s="136"/>
      <c r="BN45" s="136"/>
      <c r="BO45" s="136"/>
      <c r="BP45" s="136"/>
      <c r="BQ45" s="136"/>
      <c r="BR45" s="136"/>
      <c r="BS45" s="136"/>
      <c r="BT45" s="136"/>
      <c r="BU45" s="136"/>
      <c r="BV45" s="136"/>
      <c r="BW45" s="136"/>
      <c r="BX45" s="136"/>
      <c r="BY45" s="136"/>
      <c r="BZ45" s="136"/>
      <c r="CA45" s="136"/>
      <c r="CB45" s="136"/>
      <c r="CC45" s="136"/>
      <c r="CD45" s="136"/>
      <c r="CE45" s="136"/>
      <c r="CF45" s="136"/>
      <c r="CG45" s="136"/>
      <c r="CH45" s="136"/>
      <c r="CI45" s="136"/>
      <c r="CJ45" s="136"/>
      <c r="CK45" s="136"/>
      <c r="CL45" s="136"/>
      <c r="CM45" s="136"/>
    </row>
    <row r="46" spans="1:91" ht="15" customHeight="1" x14ac:dyDescent="0.2">
      <c r="A46" s="148">
        <f>'S. Listesi'!B44</f>
        <v>41</v>
      </c>
      <c r="B46" s="127" t="str">
        <f>IF('S. Listesi'!C43=0," ",'S. Listesi'!C43)</f>
        <v xml:space="preserve"> </v>
      </c>
      <c r="C46" s="320" t="str">
        <f>IF('S. Listesi'!D43=0,"  ",'S. Listesi'!D43)</f>
        <v xml:space="preserve">  </v>
      </c>
      <c r="D46" s="320"/>
      <c r="E46" s="320"/>
      <c r="F46" s="320"/>
      <c r="G46" s="320"/>
      <c r="H46" s="320"/>
      <c r="I46" s="128" t="str">
        <f>Vize!AT45</f>
        <v xml:space="preserve"> </v>
      </c>
      <c r="J46" s="128" t="str">
        <f>'Vize-2'!AT45</f>
        <v xml:space="preserve"> </v>
      </c>
      <c r="K46" s="128" t="str">
        <f>Final!AT45</f>
        <v xml:space="preserve"> </v>
      </c>
      <c r="L46" s="128" t="str">
        <f>Bütünleme!AT45</f>
        <v xml:space="preserve"> </v>
      </c>
      <c r="M46" s="129"/>
      <c r="N46" s="128" t="str">
        <f>IF(SUM(I46:L46)=0,"",(IF(I46&lt;&gt;" ",I46*'Yazılı Tarihleri'!J4/100,0))+(IF(J46&lt;&gt;" ",J46*'Yazılı Tarihleri'!J5/100,0))+(IF(L46&lt;&gt;" ",L46*'Yazılı Tarihleri'!J6/100,(IF(K46&lt;&gt;" ",K46*'Yazılı Tarihleri'!J6/100,0)))))</f>
        <v/>
      </c>
      <c r="O46" s="136"/>
      <c r="P46" s="136"/>
      <c r="Q46" s="136"/>
      <c r="R46" s="136"/>
      <c r="S46" s="136"/>
      <c r="T46" s="136"/>
      <c r="AC46" s="136"/>
      <c r="AD46" s="136"/>
      <c r="AE46" s="136"/>
      <c r="AF46" s="136"/>
      <c r="AG46" s="136"/>
      <c r="AH46" s="136"/>
      <c r="AI46" s="136"/>
      <c r="AJ46" s="136"/>
      <c r="AK46" s="136"/>
      <c r="AL46" s="136"/>
      <c r="AM46" s="136"/>
      <c r="AN46" s="136"/>
      <c r="AO46" s="136"/>
      <c r="AP46" s="136"/>
      <c r="AQ46" s="136"/>
      <c r="AR46" s="136"/>
      <c r="AS46" s="136"/>
      <c r="AT46" s="136"/>
      <c r="AU46" s="136"/>
      <c r="AV46" s="136"/>
      <c r="AW46" s="136"/>
      <c r="AX46" s="136"/>
      <c r="AY46" s="136"/>
      <c r="AZ46" s="136"/>
      <c r="BA46" s="136"/>
      <c r="BB46" s="136"/>
      <c r="BC46" s="136"/>
      <c r="BD46" s="136"/>
      <c r="BE46" s="136"/>
      <c r="BF46" s="136"/>
      <c r="BG46" s="136"/>
      <c r="BH46" s="136"/>
      <c r="BI46" s="136"/>
      <c r="BJ46" s="136"/>
      <c r="BK46" s="136"/>
      <c r="BL46" s="136"/>
      <c r="BM46" s="136"/>
      <c r="BN46" s="136"/>
      <c r="BO46" s="136"/>
      <c r="BP46" s="136"/>
      <c r="BQ46" s="136"/>
      <c r="BR46" s="136"/>
      <c r="BS46" s="136"/>
      <c r="BT46" s="136"/>
      <c r="BU46" s="136"/>
      <c r="BV46" s="136"/>
      <c r="BW46" s="136"/>
      <c r="BX46" s="136"/>
      <c r="BY46" s="136"/>
      <c r="BZ46" s="136"/>
      <c r="CA46" s="136"/>
      <c r="CB46" s="136"/>
      <c r="CC46" s="136"/>
      <c r="CD46" s="136"/>
      <c r="CE46" s="136"/>
      <c r="CF46" s="136"/>
      <c r="CG46" s="136"/>
      <c r="CH46" s="136"/>
      <c r="CI46" s="136"/>
      <c r="CJ46" s="136"/>
      <c r="CK46" s="136"/>
      <c r="CL46" s="136"/>
      <c r="CM46" s="136"/>
    </row>
    <row r="47" spans="1:91" ht="15" customHeight="1" x14ac:dyDescent="0.2">
      <c r="A47" s="148">
        <f>'S. Listesi'!B45</f>
        <v>42</v>
      </c>
      <c r="B47" s="127" t="str">
        <f>IF('S. Listesi'!C44=0," ",'S. Listesi'!C44)</f>
        <v xml:space="preserve"> </v>
      </c>
      <c r="C47" s="320" t="str">
        <f>IF('S. Listesi'!D44=0,"  ",'S. Listesi'!D44)</f>
        <v xml:space="preserve">  </v>
      </c>
      <c r="D47" s="320"/>
      <c r="E47" s="320"/>
      <c r="F47" s="320"/>
      <c r="G47" s="320"/>
      <c r="H47" s="320"/>
      <c r="I47" s="128" t="str">
        <f>Vize!AT46</f>
        <v xml:space="preserve"> </v>
      </c>
      <c r="J47" s="128" t="str">
        <f>'Vize-2'!AT46</f>
        <v xml:space="preserve"> </v>
      </c>
      <c r="K47" s="128" t="str">
        <f>Final!AT46</f>
        <v xml:space="preserve"> </v>
      </c>
      <c r="L47" s="128" t="str">
        <f>Bütünleme!AT46</f>
        <v xml:space="preserve"> </v>
      </c>
      <c r="M47" s="129"/>
      <c r="N47" s="128" t="str">
        <f>IF(SUM(I47:L47)=0,"",(IF(I47&lt;&gt;" ",I47*'Yazılı Tarihleri'!J4/100,0))+(IF(J47&lt;&gt;" ",J47*'Yazılı Tarihleri'!J5/100,0))+(IF(L47&lt;&gt;" ",L47*'Yazılı Tarihleri'!J6/100,(IF(K47&lt;&gt;" ",K47*'Yazılı Tarihleri'!J6/100,0)))))</f>
        <v/>
      </c>
      <c r="O47" s="136"/>
      <c r="P47" s="136"/>
      <c r="Q47" s="136"/>
      <c r="R47" s="136"/>
      <c r="S47" s="136"/>
      <c r="T47" s="136"/>
      <c r="AC47" s="136"/>
      <c r="AD47" s="136"/>
      <c r="AE47" s="136"/>
      <c r="AF47" s="136"/>
      <c r="AG47" s="136"/>
      <c r="AH47" s="136"/>
      <c r="AI47" s="136"/>
      <c r="AJ47" s="136"/>
      <c r="AK47" s="136"/>
      <c r="AL47" s="136"/>
      <c r="AM47" s="136"/>
      <c r="AN47" s="136"/>
      <c r="AO47" s="136"/>
      <c r="AP47" s="136"/>
      <c r="AQ47" s="136"/>
      <c r="AR47" s="136"/>
      <c r="AS47" s="136"/>
      <c r="AT47" s="136"/>
      <c r="AU47" s="136"/>
      <c r="AV47" s="136"/>
      <c r="AW47" s="136"/>
      <c r="AX47" s="136"/>
      <c r="AY47" s="136"/>
      <c r="AZ47" s="136"/>
      <c r="BA47" s="136"/>
      <c r="BB47" s="136"/>
      <c r="BC47" s="136"/>
      <c r="BD47" s="136"/>
      <c r="BE47" s="136"/>
      <c r="BF47" s="136"/>
      <c r="BG47" s="136"/>
      <c r="BH47" s="136"/>
      <c r="BI47" s="136"/>
      <c r="BJ47" s="136"/>
      <c r="BK47" s="136"/>
      <c r="BL47" s="136"/>
      <c r="BM47" s="136"/>
      <c r="BN47" s="136"/>
      <c r="BO47" s="136"/>
      <c r="BP47" s="136"/>
      <c r="BQ47" s="136"/>
      <c r="BR47" s="136"/>
      <c r="BS47" s="136"/>
      <c r="BT47" s="136"/>
      <c r="BU47" s="136"/>
      <c r="BV47" s="136"/>
      <c r="BW47" s="136"/>
      <c r="BX47" s="136"/>
      <c r="BY47" s="136"/>
      <c r="BZ47" s="136"/>
      <c r="CA47" s="136"/>
      <c r="CB47" s="136"/>
      <c r="CC47" s="136"/>
      <c r="CD47" s="136"/>
      <c r="CE47" s="136"/>
      <c r="CF47" s="136"/>
      <c r="CG47" s="136"/>
      <c r="CH47" s="136"/>
      <c r="CI47" s="136"/>
      <c r="CJ47" s="136"/>
      <c r="CK47" s="136"/>
      <c r="CL47" s="136"/>
      <c r="CM47" s="136"/>
    </row>
    <row r="48" spans="1:91" ht="15" customHeight="1" x14ac:dyDescent="0.2">
      <c r="A48" s="148">
        <f>'S. Listesi'!B46</f>
        <v>43</v>
      </c>
      <c r="B48" s="127" t="str">
        <f>IF('S. Listesi'!C45=0," ",'S. Listesi'!C45)</f>
        <v xml:space="preserve"> </v>
      </c>
      <c r="C48" s="320" t="str">
        <f>IF('S. Listesi'!D45=0,"  ",'S. Listesi'!D45)</f>
        <v xml:space="preserve">  </v>
      </c>
      <c r="D48" s="320"/>
      <c r="E48" s="320"/>
      <c r="F48" s="320"/>
      <c r="G48" s="320"/>
      <c r="H48" s="320"/>
      <c r="I48" s="128" t="str">
        <f>Vize!AT47</f>
        <v xml:space="preserve"> </v>
      </c>
      <c r="J48" s="128" t="str">
        <f>'Vize-2'!AT47</f>
        <v xml:space="preserve"> </v>
      </c>
      <c r="K48" s="128" t="str">
        <f>Final!AT47</f>
        <v xml:space="preserve"> </v>
      </c>
      <c r="L48" s="128" t="str">
        <f>Bütünleme!AT47</f>
        <v xml:space="preserve"> </v>
      </c>
      <c r="M48" s="129" t="e">
        <f>IF(#REF!=" "," ",IF(#REF!&gt;=85,5,IF(#REF!&gt;=70,4,IF(#REF!&gt;=60,3,IF(#REF!&gt;=50,2,IF(#REF!&gt;=0,1,0))))))</f>
        <v>#REF!</v>
      </c>
      <c r="N48" s="128" t="str">
        <f>IF(SUM(I48:L48)=0,"",(IF(I48&lt;&gt;" ",I48*'Yazılı Tarihleri'!J4/100,0))+(IF(J48&lt;&gt;" ",J48*'Yazılı Tarihleri'!J5/100,0))+(IF(L48&lt;&gt;" ",L48*'Yazılı Tarihleri'!J6/100,(IF(K48&lt;&gt;" ",K48*'Yazılı Tarihleri'!J6/100,0)))))</f>
        <v/>
      </c>
      <c r="O48" s="136"/>
      <c r="P48" s="136"/>
      <c r="Q48" s="136"/>
      <c r="R48" s="136"/>
      <c r="S48" s="136"/>
      <c r="T48" s="136"/>
      <c r="AC48" s="136"/>
      <c r="AD48" s="136"/>
      <c r="AE48" s="136"/>
      <c r="AF48" s="136"/>
      <c r="AG48" s="136"/>
      <c r="AH48" s="136"/>
      <c r="AI48" s="136"/>
      <c r="AJ48" s="136"/>
      <c r="AK48" s="136"/>
      <c r="AL48" s="136"/>
      <c r="AM48" s="136"/>
      <c r="AN48" s="136"/>
      <c r="AO48" s="136"/>
      <c r="AP48" s="136"/>
      <c r="AQ48" s="136"/>
      <c r="AR48" s="136"/>
      <c r="AS48" s="136"/>
      <c r="AT48" s="136"/>
      <c r="AU48" s="136"/>
      <c r="AV48" s="136"/>
      <c r="AW48" s="136"/>
      <c r="AX48" s="136"/>
      <c r="AY48" s="136"/>
      <c r="AZ48" s="136"/>
      <c r="BA48" s="136"/>
      <c r="BB48" s="136"/>
      <c r="BC48" s="136"/>
      <c r="BD48" s="136"/>
      <c r="BE48" s="136"/>
      <c r="BF48" s="136"/>
      <c r="BG48" s="136"/>
      <c r="BH48" s="136"/>
      <c r="BI48" s="136"/>
      <c r="BJ48" s="136"/>
      <c r="BK48" s="136"/>
      <c r="BL48" s="136"/>
      <c r="BM48" s="136"/>
      <c r="BN48" s="136"/>
      <c r="BO48" s="136"/>
      <c r="BP48" s="136"/>
      <c r="BQ48" s="136"/>
      <c r="BR48" s="136"/>
      <c r="BS48" s="136"/>
      <c r="BT48" s="136"/>
      <c r="BU48" s="136"/>
      <c r="BV48" s="136"/>
      <c r="BW48" s="136"/>
      <c r="BX48" s="136"/>
      <c r="BY48" s="136"/>
      <c r="BZ48" s="136"/>
      <c r="CA48" s="136"/>
      <c r="CB48" s="136"/>
      <c r="CC48" s="136"/>
      <c r="CD48" s="136"/>
      <c r="CE48" s="136"/>
      <c r="CF48" s="136"/>
      <c r="CG48" s="136"/>
      <c r="CH48" s="136"/>
      <c r="CI48" s="136"/>
      <c r="CJ48" s="136"/>
      <c r="CK48" s="136"/>
      <c r="CL48" s="136"/>
      <c r="CM48" s="136"/>
    </row>
    <row r="49" spans="1:91" ht="15" customHeight="1" x14ac:dyDescent="0.2">
      <c r="A49" s="148">
        <f>'S. Listesi'!B47</f>
        <v>44</v>
      </c>
      <c r="B49" s="127" t="str">
        <f>IF('S. Listesi'!C46=0," ",'S. Listesi'!C46)</f>
        <v xml:space="preserve"> </v>
      </c>
      <c r="C49" s="320" t="str">
        <f>IF('S. Listesi'!D46=0,"  ",'S. Listesi'!D46)</f>
        <v xml:space="preserve">  </v>
      </c>
      <c r="D49" s="320"/>
      <c r="E49" s="320"/>
      <c r="F49" s="320"/>
      <c r="G49" s="320"/>
      <c r="H49" s="320"/>
      <c r="I49" s="128" t="str">
        <f>Vize!AT48</f>
        <v xml:space="preserve"> </v>
      </c>
      <c r="J49" s="128" t="str">
        <f>'Vize-2'!AT48</f>
        <v xml:space="preserve"> </v>
      </c>
      <c r="K49" s="128" t="str">
        <f>Final!AT48</f>
        <v xml:space="preserve"> </v>
      </c>
      <c r="L49" s="128" t="str">
        <f>Bütünleme!AT48</f>
        <v xml:space="preserve"> </v>
      </c>
      <c r="M49" s="129" t="e">
        <f>IF(#REF!=" "," ",IF(#REF!&gt;=85,5,IF(#REF!&gt;=70,4,IF(#REF!&gt;=60,3,IF(#REF!&gt;=50,2,IF(#REF!&gt;=0,1,0))))))</f>
        <v>#REF!</v>
      </c>
      <c r="N49" s="128" t="str">
        <f>IF(SUM(I49:L49)=0,"",(IF(I49&lt;&gt;" ",I49*'Yazılı Tarihleri'!J4/100,0))+(IF(J49&lt;&gt;" ",J49*'Yazılı Tarihleri'!J5/100,0))+(IF(L49&lt;&gt;" ",L49*'Yazılı Tarihleri'!J6/100,(IF(K49&lt;&gt;" ",K49*'Yazılı Tarihleri'!J6/100,0)))))</f>
        <v/>
      </c>
      <c r="O49" s="136"/>
      <c r="P49" s="136"/>
      <c r="Q49" s="136"/>
      <c r="R49" s="136"/>
      <c r="S49" s="136"/>
      <c r="T49" s="136"/>
      <c r="AC49" s="136"/>
      <c r="AD49" s="136"/>
      <c r="AE49" s="136"/>
      <c r="AF49" s="136"/>
      <c r="AG49" s="136"/>
      <c r="AH49" s="136"/>
      <c r="AI49" s="136"/>
      <c r="AJ49" s="136"/>
      <c r="AK49" s="136"/>
      <c r="AL49" s="136"/>
      <c r="AM49" s="136"/>
      <c r="AN49" s="136"/>
      <c r="AO49" s="136"/>
      <c r="AP49" s="136"/>
      <c r="AQ49" s="136"/>
      <c r="AR49" s="136"/>
      <c r="AS49" s="136"/>
      <c r="AT49" s="136"/>
      <c r="AU49" s="136"/>
      <c r="AV49" s="136"/>
      <c r="AW49" s="136"/>
      <c r="AX49" s="136"/>
      <c r="AY49" s="136"/>
      <c r="AZ49" s="136"/>
      <c r="BA49" s="136"/>
      <c r="BB49" s="136"/>
      <c r="BC49" s="136"/>
      <c r="BD49" s="136"/>
      <c r="BE49" s="136"/>
      <c r="BF49" s="136"/>
      <c r="BG49" s="136"/>
      <c r="BH49" s="136"/>
      <c r="BI49" s="136"/>
      <c r="BJ49" s="136"/>
      <c r="BK49" s="136"/>
      <c r="BL49" s="136"/>
      <c r="BM49" s="136"/>
      <c r="BN49" s="136"/>
      <c r="BO49" s="136"/>
      <c r="BP49" s="136"/>
      <c r="BQ49" s="136"/>
      <c r="BR49" s="136"/>
      <c r="BS49" s="136"/>
      <c r="BT49" s="136"/>
      <c r="BU49" s="136"/>
      <c r="BV49" s="136"/>
      <c r="BW49" s="136"/>
      <c r="BX49" s="136"/>
      <c r="BY49" s="136"/>
      <c r="BZ49" s="136"/>
      <c r="CA49" s="136"/>
      <c r="CB49" s="136"/>
      <c r="CC49" s="136"/>
      <c r="CD49" s="136"/>
      <c r="CE49" s="136"/>
      <c r="CF49" s="136"/>
      <c r="CG49" s="136"/>
      <c r="CH49" s="136"/>
      <c r="CI49" s="136"/>
      <c r="CJ49" s="136"/>
      <c r="CK49" s="136"/>
      <c r="CL49" s="136"/>
      <c r="CM49" s="136"/>
    </row>
    <row r="50" spans="1:91" ht="15" customHeight="1" x14ac:dyDescent="0.2">
      <c r="A50" s="148">
        <f>'S. Listesi'!B48</f>
        <v>45</v>
      </c>
      <c r="B50" s="127" t="str">
        <f>IF('S. Listesi'!C47=0," ",'S. Listesi'!C47)</f>
        <v xml:space="preserve"> </v>
      </c>
      <c r="C50" s="320" t="str">
        <f>IF('S. Listesi'!D47=0,"  ",'S. Listesi'!D47)</f>
        <v xml:space="preserve">  </v>
      </c>
      <c r="D50" s="320"/>
      <c r="E50" s="320"/>
      <c r="F50" s="320"/>
      <c r="G50" s="320"/>
      <c r="H50" s="320"/>
      <c r="I50" s="128" t="str">
        <f>Vize!AT49</f>
        <v xml:space="preserve"> </v>
      </c>
      <c r="J50" s="128" t="str">
        <f>'Vize-2'!AT49</f>
        <v xml:space="preserve"> </v>
      </c>
      <c r="K50" s="128" t="str">
        <f>Final!AT49</f>
        <v xml:space="preserve"> </v>
      </c>
      <c r="L50" s="128" t="str">
        <f>Bütünleme!AT49</f>
        <v xml:space="preserve"> </v>
      </c>
      <c r="M50" s="129" t="e">
        <f>IF(#REF!=" "," ",IF(#REF!&gt;=85,5,IF(#REF!&gt;=70,4,IF(#REF!&gt;=60,3,IF(#REF!&gt;=50,2,IF(#REF!&gt;=0,1,0))))))</f>
        <v>#REF!</v>
      </c>
      <c r="N50" s="128" t="str">
        <f>IF(SUM(I50:L50)=0,"",(IF(I50&lt;&gt;" ",I50*'Yazılı Tarihleri'!J4/100,0))+(IF(J50&lt;&gt;" ",J50*'Yazılı Tarihleri'!J5/100,0))+(IF(L50&lt;&gt;" ",L50*'Yazılı Tarihleri'!J6/100,(IF(K50&lt;&gt;" ",K50*'Yazılı Tarihleri'!J6/100,0)))))</f>
        <v/>
      </c>
      <c r="O50" s="136"/>
      <c r="P50" s="136"/>
      <c r="Q50" s="136"/>
      <c r="R50" s="136"/>
      <c r="S50" s="136"/>
      <c r="T50" s="136"/>
      <c r="AC50" s="136"/>
      <c r="AD50" s="136"/>
      <c r="AE50" s="136"/>
      <c r="AF50" s="136"/>
      <c r="AG50" s="136"/>
      <c r="AH50" s="136"/>
      <c r="AI50" s="136"/>
      <c r="AJ50" s="136"/>
      <c r="AK50" s="136"/>
      <c r="AL50" s="136"/>
      <c r="AM50" s="136"/>
      <c r="AN50" s="136"/>
      <c r="AO50" s="136"/>
      <c r="AP50" s="136"/>
      <c r="AQ50" s="136"/>
      <c r="AR50" s="136"/>
      <c r="AS50" s="136"/>
      <c r="AT50" s="136"/>
      <c r="AU50" s="136"/>
      <c r="AV50" s="136"/>
      <c r="AW50" s="136"/>
      <c r="AX50" s="136"/>
      <c r="AY50" s="136"/>
      <c r="AZ50" s="136"/>
      <c r="BA50" s="136"/>
      <c r="BB50" s="136"/>
      <c r="BC50" s="136"/>
      <c r="BD50" s="136"/>
      <c r="BE50" s="136"/>
      <c r="BF50" s="136"/>
      <c r="BG50" s="136"/>
      <c r="BH50" s="136"/>
      <c r="BI50" s="136"/>
      <c r="BJ50" s="136"/>
      <c r="BK50" s="136"/>
      <c r="BL50" s="136"/>
      <c r="BM50" s="136"/>
      <c r="BN50" s="136"/>
      <c r="BO50" s="136"/>
      <c r="BP50" s="136"/>
      <c r="BQ50" s="136"/>
      <c r="BR50" s="136"/>
      <c r="BS50" s="136"/>
      <c r="BT50" s="136"/>
      <c r="BU50" s="136"/>
      <c r="BV50" s="136"/>
      <c r="BW50" s="136"/>
      <c r="BX50" s="136"/>
      <c r="BY50" s="136"/>
      <c r="BZ50" s="136"/>
      <c r="CA50" s="136"/>
      <c r="CB50" s="136"/>
      <c r="CC50" s="136"/>
      <c r="CD50" s="136"/>
      <c r="CE50" s="136"/>
      <c r="CF50" s="136"/>
      <c r="CG50" s="136"/>
      <c r="CH50" s="136"/>
      <c r="CI50" s="136"/>
      <c r="CJ50" s="136"/>
      <c r="CK50" s="136"/>
      <c r="CL50" s="136"/>
      <c r="CM50" s="136"/>
    </row>
    <row r="51" spans="1:91" ht="15" customHeight="1" x14ac:dyDescent="0.2">
      <c r="A51" s="148">
        <f>'S. Listesi'!B49</f>
        <v>46</v>
      </c>
      <c r="B51" s="127" t="str">
        <f>IF('S. Listesi'!C48=0," ",'S. Listesi'!C48)</f>
        <v xml:space="preserve"> </v>
      </c>
      <c r="C51" s="320" t="str">
        <f>IF('S. Listesi'!D48=0,"  ",'S. Listesi'!D48)</f>
        <v xml:space="preserve">  </v>
      </c>
      <c r="D51" s="320"/>
      <c r="E51" s="320"/>
      <c r="F51" s="320"/>
      <c r="G51" s="320"/>
      <c r="H51" s="320"/>
      <c r="I51" s="128" t="str">
        <f>Vize!AT50</f>
        <v xml:space="preserve"> </v>
      </c>
      <c r="J51" s="128" t="str">
        <f>'Vize-2'!AT50</f>
        <v xml:space="preserve"> </v>
      </c>
      <c r="K51" s="128" t="str">
        <f>Final!AT50</f>
        <v xml:space="preserve"> </v>
      </c>
      <c r="L51" s="128" t="str">
        <f>Bütünleme!AT50</f>
        <v xml:space="preserve"> </v>
      </c>
      <c r="M51" s="129" t="e">
        <f>IF(#REF!=" "," ",IF(#REF!&gt;=85,5,IF(#REF!&gt;=70,4,IF(#REF!&gt;=60,3,IF(#REF!&gt;=50,2,IF(#REF!&gt;=0,1,0))))))</f>
        <v>#REF!</v>
      </c>
      <c r="N51" s="128" t="str">
        <f>IF(SUM(I51:L51)=0,"",(IF(I51&lt;&gt;" ",I51*'Yazılı Tarihleri'!J4/100,0))+(IF(J51&lt;&gt;" ",J51*'Yazılı Tarihleri'!J5/100,0))+(IF(L51&lt;&gt;" ",L51*'Yazılı Tarihleri'!J6/100,(IF(K51&lt;&gt;" ",K51*'Yazılı Tarihleri'!J6/100,0)))))</f>
        <v/>
      </c>
      <c r="O51" s="136"/>
      <c r="P51" s="136"/>
      <c r="Q51" s="136"/>
      <c r="R51" s="136"/>
      <c r="S51" s="136"/>
      <c r="T51" s="136"/>
      <c r="AC51" s="136"/>
      <c r="AD51" s="136"/>
      <c r="AE51" s="136"/>
      <c r="AF51" s="136"/>
      <c r="AG51" s="136"/>
      <c r="AH51" s="136"/>
      <c r="AI51" s="136"/>
      <c r="AJ51" s="136"/>
      <c r="AK51" s="136"/>
      <c r="AL51" s="136"/>
      <c r="AM51" s="136"/>
      <c r="AN51" s="136"/>
      <c r="AO51" s="136"/>
      <c r="AP51" s="136"/>
      <c r="AQ51" s="136"/>
      <c r="AR51" s="136"/>
      <c r="AS51" s="136"/>
      <c r="AT51" s="136"/>
      <c r="AU51" s="136"/>
      <c r="AV51" s="136"/>
      <c r="AW51" s="136"/>
      <c r="AX51" s="136"/>
      <c r="AY51" s="136"/>
      <c r="AZ51" s="136"/>
      <c r="BA51" s="136"/>
      <c r="BB51" s="136"/>
      <c r="BC51" s="136"/>
      <c r="BD51" s="136"/>
      <c r="BE51" s="136"/>
      <c r="BF51" s="136"/>
      <c r="BG51" s="136"/>
      <c r="BH51" s="136"/>
      <c r="BI51" s="136"/>
      <c r="BJ51" s="136"/>
      <c r="BK51" s="136"/>
      <c r="BL51" s="136"/>
      <c r="BM51" s="136"/>
      <c r="BN51" s="136"/>
      <c r="BO51" s="136"/>
      <c r="BP51" s="136"/>
      <c r="BQ51" s="136"/>
      <c r="BR51" s="136"/>
      <c r="BS51" s="136"/>
      <c r="BT51" s="136"/>
      <c r="BU51" s="136"/>
      <c r="BV51" s="136"/>
      <c r="BW51" s="136"/>
      <c r="BX51" s="136"/>
      <c r="BY51" s="136"/>
      <c r="BZ51" s="136"/>
      <c r="CA51" s="136"/>
      <c r="CB51" s="136"/>
      <c r="CC51" s="136"/>
      <c r="CD51" s="136"/>
      <c r="CE51" s="136"/>
      <c r="CF51" s="136"/>
      <c r="CG51" s="136"/>
      <c r="CH51" s="136"/>
      <c r="CI51" s="136"/>
      <c r="CJ51" s="136"/>
      <c r="CK51" s="136"/>
      <c r="CL51" s="136"/>
      <c r="CM51" s="136"/>
    </row>
    <row r="52" spans="1:91" ht="15" customHeight="1" x14ac:dyDescent="0.2">
      <c r="A52" s="148">
        <f>'S. Listesi'!B50</f>
        <v>47</v>
      </c>
      <c r="B52" s="127" t="str">
        <f>IF('S. Listesi'!C49=0," ",'S. Listesi'!C49)</f>
        <v xml:space="preserve"> </v>
      </c>
      <c r="C52" s="320" t="str">
        <f>IF('S. Listesi'!D49=0,"  ",'S. Listesi'!D49)</f>
        <v xml:space="preserve">  </v>
      </c>
      <c r="D52" s="320"/>
      <c r="E52" s="320"/>
      <c r="F52" s="320"/>
      <c r="G52" s="320"/>
      <c r="H52" s="320"/>
      <c r="I52" s="128" t="str">
        <f>Vize!AT51</f>
        <v xml:space="preserve"> </v>
      </c>
      <c r="J52" s="128" t="str">
        <f>'Vize-2'!AT51</f>
        <v xml:space="preserve"> </v>
      </c>
      <c r="K52" s="128" t="str">
        <f>Final!AT51</f>
        <v xml:space="preserve"> </v>
      </c>
      <c r="L52" s="128" t="str">
        <f>Bütünleme!AT51</f>
        <v xml:space="preserve"> </v>
      </c>
      <c r="M52" s="129" t="e">
        <f>IF(#REF!=" "," ",IF(#REF!&gt;=85,5,IF(#REF!&gt;=70,4,IF(#REF!&gt;=60,3,IF(#REF!&gt;=50,2,IF(#REF!&gt;=0,1,0))))))</f>
        <v>#REF!</v>
      </c>
      <c r="N52" s="128" t="str">
        <f>IF(SUM(I52:L52)=0,"",(IF(I52&lt;&gt;" ",I52*'Yazılı Tarihleri'!J4/100,0))+(IF(J52&lt;&gt;" ",J52*'Yazılı Tarihleri'!J5/100,0))+(IF(L52&lt;&gt;" ",L52*'Yazılı Tarihleri'!J6/100,(IF(K52&lt;&gt;" ",K52*'Yazılı Tarihleri'!J6/100,0)))))</f>
        <v/>
      </c>
      <c r="O52" s="136"/>
      <c r="P52" s="136"/>
      <c r="Q52" s="136"/>
      <c r="R52" s="136"/>
      <c r="S52" s="136"/>
      <c r="T52" s="136"/>
      <c r="AC52" s="136"/>
      <c r="AD52" s="136"/>
      <c r="AE52" s="136"/>
      <c r="AF52" s="136"/>
      <c r="AG52" s="136"/>
      <c r="AH52" s="136"/>
      <c r="AI52" s="136"/>
      <c r="AJ52" s="136"/>
      <c r="AK52" s="136"/>
      <c r="AL52" s="136"/>
      <c r="AM52" s="136"/>
      <c r="AN52" s="136"/>
      <c r="AO52" s="136"/>
      <c r="AP52" s="136"/>
      <c r="AQ52" s="136"/>
      <c r="AR52" s="136"/>
      <c r="AS52" s="136"/>
      <c r="AT52" s="136"/>
      <c r="AU52" s="136"/>
      <c r="AV52" s="136"/>
      <c r="AW52" s="136"/>
      <c r="AX52" s="136"/>
      <c r="AY52" s="136"/>
      <c r="AZ52" s="136"/>
      <c r="BA52" s="136"/>
      <c r="BB52" s="136"/>
      <c r="BC52" s="136"/>
      <c r="BD52" s="136"/>
      <c r="BE52" s="136"/>
      <c r="BF52" s="136"/>
      <c r="BG52" s="136"/>
      <c r="BH52" s="136"/>
      <c r="BI52" s="136"/>
      <c r="BJ52" s="136"/>
      <c r="BK52" s="136"/>
      <c r="BL52" s="136"/>
      <c r="BM52" s="136"/>
      <c r="BN52" s="136"/>
      <c r="BO52" s="136"/>
      <c r="BP52" s="136"/>
      <c r="BQ52" s="136"/>
      <c r="BR52" s="136"/>
      <c r="BS52" s="136"/>
      <c r="BT52" s="136"/>
      <c r="BU52" s="136"/>
      <c r="BV52" s="136"/>
      <c r="BW52" s="136"/>
      <c r="BX52" s="136"/>
      <c r="BY52" s="136"/>
      <c r="BZ52" s="136"/>
      <c r="CA52" s="136"/>
      <c r="CB52" s="136"/>
      <c r="CC52" s="136"/>
      <c r="CD52" s="136"/>
      <c r="CE52" s="136"/>
      <c r="CF52" s="136"/>
      <c r="CG52" s="136"/>
      <c r="CH52" s="136"/>
      <c r="CI52" s="136"/>
      <c r="CJ52" s="136"/>
      <c r="CK52" s="136"/>
      <c r="CL52" s="136"/>
      <c r="CM52" s="136"/>
    </row>
    <row r="53" spans="1:91" ht="15" customHeight="1" x14ac:dyDescent="0.2">
      <c r="A53" s="148">
        <f>'S. Listesi'!B51</f>
        <v>48</v>
      </c>
      <c r="B53" s="127" t="str">
        <f>IF('S. Listesi'!C50=0," ",'S. Listesi'!C50)</f>
        <v xml:space="preserve"> </v>
      </c>
      <c r="C53" s="320" t="str">
        <f>IF('S. Listesi'!D50=0,"  ",'S. Listesi'!D50)</f>
        <v xml:space="preserve">  </v>
      </c>
      <c r="D53" s="320"/>
      <c r="E53" s="320"/>
      <c r="F53" s="320"/>
      <c r="G53" s="320"/>
      <c r="H53" s="320"/>
      <c r="I53" s="128" t="str">
        <f>Vize!AT52</f>
        <v xml:space="preserve"> </v>
      </c>
      <c r="J53" s="128" t="str">
        <f>'Vize-2'!AT52</f>
        <v xml:space="preserve"> </v>
      </c>
      <c r="K53" s="128" t="str">
        <f>Final!AT52</f>
        <v xml:space="preserve"> </v>
      </c>
      <c r="L53" s="128" t="str">
        <f>Bütünleme!AT52</f>
        <v xml:space="preserve"> </v>
      </c>
      <c r="M53" s="129" t="e">
        <f>IF(#REF!=" "," ",IF(#REF!&gt;=85,5,IF(#REF!&gt;=70,4,IF(#REF!&gt;=60,3,IF(#REF!&gt;=50,2,IF(#REF!&gt;=0,1,0))))))</f>
        <v>#REF!</v>
      </c>
      <c r="N53" s="128" t="str">
        <f>IF(SUM(I53:L53)=0,"",(IF(I53&lt;&gt;" ",I53*'Yazılı Tarihleri'!J4/100,0))+(IF(J53&lt;&gt;" ",J53*'Yazılı Tarihleri'!J5/100,0))+(IF(L53&lt;&gt;" ",L53*'Yazılı Tarihleri'!J6/100,(IF(K53&lt;&gt;" ",K53*'Yazılı Tarihleri'!J6/100,0)))))</f>
        <v/>
      </c>
      <c r="O53" s="136"/>
      <c r="P53" s="136"/>
      <c r="Q53" s="136"/>
      <c r="R53" s="136"/>
      <c r="S53" s="136"/>
      <c r="T53" s="136"/>
      <c r="AC53" s="136"/>
      <c r="AD53" s="136"/>
      <c r="AE53" s="136"/>
      <c r="AF53" s="136"/>
      <c r="AG53" s="136"/>
      <c r="AH53" s="136"/>
      <c r="AI53" s="136"/>
      <c r="AJ53" s="136"/>
      <c r="AK53" s="136"/>
      <c r="AL53" s="136"/>
      <c r="AM53" s="136"/>
      <c r="AN53" s="136"/>
      <c r="AO53" s="136"/>
      <c r="AP53" s="136"/>
      <c r="AQ53" s="136"/>
      <c r="AR53" s="136"/>
      <c r="AS53" s="136"/>
      <c r="AT53" s="136"/>
      <c r="AU53" s="136"/>
      <c r="AV53" s="136"/>
      <c r="AW53" s="136"/>
      <c r="AX53" s="136"/>
      <c r="AY53" s="136"/>
      <c r="AZ53" s="136"/>
      <c r="BA53" s="136"/>
      <c r="BB53" s="136"/>
      <c r="BC53" s="136"/>
      <c r="BD53" s="136"/>
      <c r="BE53" s="136"/>
      <c r="BF53" s="136"/>
      <c r="BG53" s="136"/>
      <c r="BH53" s="136"/>
      <c r="BI53" s="136"/>
      <c r="BJ53" s="136"/>
      <c r="BK53" s="136"/>
      <c r="BL53" s="136"/>
      <c r="BM53" s="136"/>
      <c r="BN53" s="136"/>
      <c r="BO53" s="136"/>
      <c r="BP53" s="136"/>
      <c r="BQ53" s="136"/>
      <c r="BR53" s="136"/>
      <c r="BS53" s="136"/>
      <c r="BT53" s="136"/>
      <c r="BU53" s="136"/>
      <c r="BV53" s="136"/>
      <c r="BW53" s="136"/>
      <c r="BX53" s="136"/>
      <c r="BY53" s="136"/>
      <c r="BZ53" s="136"/>
      <c r="CA53" s="136"/>
      <c r="CB53" s="136"/>
      <c r="CC53" s="136"/>
      <c r="CD53" s="136"/>
      <c r="CE53" s="136"/>
      <c r="CF53" s="136"/>
      <c r="CG53" s="136"/>
      <c r="CH53" s="136"/>
      <c r="CI53" s="136"/>
      <c r="CJ53" s="136"/>
      <c r="CK53" s="136"/>
      <c r="CL53" s="136"/>
      <c r="CM53" s="136"/>
    </row>
    <row r="54" spans="1:91" ht="15" customHeight="1" x14ac:dyDescent="0.2">
      <c r="A54" s="148">
        <f>'S. Listesi'!B52</f>
        <v>49</v>
      </c>
      <c r="B54" s="127" t="str">
        <f>IF('S. Listesi'!C51=0," ",'S. Listesi'!C51)</f>
        <v xml:space="preserve"> </v>
      </c>
      <c r="C54" s="320" t="str">
        <f>IF('S. Listesi'!D51=0,"  ",'S. Listesi'!D51)</f>
        <v xml:space="preserve">  </v>
      </c>
      <c r="D54" s="320"/>
      <c r="E54" s="320"/>
      <c r="F54" s="320"/>
      <c r="G54" s="320"/>
      <c r="H54" s="320"/>
      <c r="I54" s="128" t="str">
        <f>Vize!AT53</f>
        <v xml:space="preserve"> </v>
      </c>
      <c r="J54" s="128" t="str">
        <f>'Vize-2'!AT53</f>
        <v xml:space="preserve"> </v>
      </c>
      <c r="K54" s="128" t="str">
        <f>Final!AT53</f>
        <v xml:space="preserve"> </v>
      </c>
      <c r="L54" s="128" t="str">
        <f>Bütünleme!AT53</f>
        <v xml:space="preserve"> </v>
      </c>
      <c r="M54" s="129" t="e">
        <f>IF(#REF!=" "," ",IF(#REF!&gt;=85,5,IF(#REF!&gt;=70,4,IF(#REF!&gt;=60,3,IF(#REF!&gt;=50,2,IF(#REF!&gt;=0,1,0))))))</f>
        <v>#REF!</v>
      </c>
      <c r="N54" s="128" t="str">
        <f>IF(SUM(I54:L54)=0,"",(IF(I54&lt;&gt;" ",I54*'Yazılı Tarihleri'!J4/100,0))+(IF(J54&lt;&gt;" ",J54*'Yazılı Tarihleri'!J5/100,0))+(IF(L54&lt;&gt;" ",L54*'Yazılı Tarihleri'!J6/100,(IF(K54&lt;&gt;" ",K54*'Yazılı Tarihleri'!J6/100,0)))))</f>
        <v/>
      </c>
      <c r="O54" s="136"/>
      <c r="P54" s="136"/>
      <c r="Q54" s="136"/>
      <c r="R54" s="136"/>
      <c r="S54" s="136"/>
      <c r="T54" s="136"/>
      <c r="AC54" s="136"/>
      <c r="AD54" s="136"/>
      <c r="AE54" s="136"/>
      <c r="AF54" s="136"/>
      <c r="AG54" s="136"/>
      <c r="AH54" s="136"/>
      <c r="AI54" s="136"/>
      <c r="AJ54" s="136"/>
      <c r="AK54" s="136"/>
      <c r="AL54" s="136"/>
      <c r="AM54" s="136"/>
      <c r="AN54" s="136"/>
      <c r="AO54" s="136"/>
      <c r="AP54" s="136"/>
      <c r="AQ54" s="136"/>
      <c r="AR54" s="136"/>
      <c r="AS54" s="136"/>
      <c r="AT54" s="136"/>
      <c r="AU54" s="136"/>
      <c r="AV54" s="136"/>
      <c r="AW54" s="136"/>
      <c r="AX54" s="136"/>
      <c r="AY54" s="136"/>
      <c r="AZ54" s="136"/>
      <c r="BA54" s="136"/>
      <c r="BB54" s="136"/>
      <c r="BC54" s="136"/>
      <c r="BD54" s="136"/>
      <c r="BE54" s="136"/>
      <c r="BF54" s="136"/>
      <c r="BG54" s="136"/>
      <c r="BH54" s="136"/>
      <c r="BI54" s="136"/>
      <c r="BJ54" s="136"/>
      <c r="BK54" s="136"/>
      <c r="BL54" s="136"/>
      <c r="BM54" s="136"/>
      <c r="BN54" s="136"/>
      <c r="BO54" s="136"/>
      <c r="BP54" s="136"/>
      <c r="BQ54" s="136"/>
      <c r="BR54" s="136"/>
      <c r="BS54" s="136"/>
      <c r="BT54" s="136"/>
      <c r="BU54" s="136"/>
      <c r="BV54" s="136"/>
      <c r="BW54" s="136"/>
      <c r="BX54" s="136"/>
      <c r="BY54" s="136"/>
      <c r="BZ54" s="136"/>
      <c r="CA54" s="136"/>
      <c r="CB54" s="136"/>
      <c r="CC54" s="136"/>
      <c r="CD54" s="136"/>
      <c r="CE54" s="136"/>
      <c r="CF54" s="136"/>
      <c r="CG54" s="136"/>
      <c r="CH54" s="136"/>
      <c r="CI54" s="136"/>
      <c r="CJ54" s="136"/>
      <c r="CK54" s="136"/>
      <c r="CL54" s="136"/>
      <c r="CM54" s="136"/>
    </row>
    <row r="55" spans="1:91" ht="15" customHeight="1" x14ac:dyDescent="0.2">
      <c r="A55" s="148">
        <f>'S. Listesi'!B53</f>
        <v>50</v>
      </c>
      <c r="B55" s="127" t="str">
        <f>IF('S. Listesi'!C52=0," ",'S. Listesi'!C52)</f>
        <v xml:space="preserve"> </v>
      </c>
      <c r="C55" s="320" t="str">
        <f>IF('S. Listesi'!D52=0,"  ",'S. Listesi'!D52)</f>
        <v xml:space="preserve">  </v>
      </c>
      <c r="D55" s="320"/>
      <c r="E55" s="320"/>
      <c r="F55" s="320"/>
      <c r="G55" s="320"/>
      <c r="H55" s="320"/>
      <c r="I55" s="128" t="str">
        <f>Vize!AT54</f>
        <v xml:space="preserve"> </v>
      </c>
      <c r="J55" s="128" t="str">
        <f>'Vize-2'!AT54</f>
        <v xml:space="preserve"> </v>
      </c>
      <c r="K55" s="128" t="str">
        <f>Final!AT54</f>
        <v xml:space="preserve"> </v>
      </c>
      <c r="L55" s="128" t="str">
        <f>Bütünleme!AT54</f>
        <v xml:space="preserve"> </v>
      </c>
      <c r="M55" s="129" t="e">
        <f>IF(#REF!=" "," ",IF(#REF!&gt;=85,5,IF(#REF!&gt;=70,4,IF(#REF!&gt;=60,3,IF(#REF!&gt;=50,2,IF(#REF!&gt;=0,1,0))))))</f>
        <v>#REF!</v>
      </c>
      <c r="N55" s="128" t="str">
        <f>IF(SUM(I55:L55)=0,"",(IF(I55&lt;&gt;" ",I55*'Yazılı Tarihleri'!J4/100,0))+(IF(J55&lt;&gt;" ",J55*'Yazılı Tarihleri'!J5/100,0))+(IF(L55&lt;&gt;" ",L55*'Yazılı Tarihleri'!J6/100,(IF(K55&lt;&gt;" ",K55*'Yazılı Tarihleri'!J6/100,0)))))</f>
        <v/>
      </c>
      <c r="O55" s="136"/>
      <c r="P55" s="136"/>
      <c r="Q55" s="136"/>
      <c r="R55" s="136"/>
      <c r="S55" s="136"/>
      <c r="T55" s="136"/>
      <c r="AC55" s="136"/>
      <c r="AD55" s="136"/>
      <c r="AE55" s="136"/>
      <c r="AF55" s="136"/>
      <c r="AG55" s="136"/>
      <c r="AH55" s="136"/>
      <c r="AI55" s="136"/>
      <c r="AJ55" s="136"/>
      <c r="AK55" s="136"/>
      <c r="AL55" s="136"/>
      <c r="AM55" s="136"/>
      <c r="AN55" s="136"/>
      <c r="AO55" s="136"/>
      <c r="AP55" s="136"/>
      <c r="AQ55" s="136"/>
      <c r="AR55" s="136"/>
      <c r="AS55" s="136"/>
      <c r="AT55" s="136"/>
      <c r="AU55" s="136"/>
      <c r="AV55" s="136"/>
      <c r="AW55" s="136"/>
      <c r="AX55" s="136"/>
      <c r="AY55" s="136"/>
      <c r="AZ55" s="136"/>
      <c r="BA55" s="136"/>
      <c r="BB55" s="136"/>
      <c r="BC55" s="136"/>
      <c r="BD55" s="136"/>
      <c r="BE55" s="136"/>
      <c r="BF55" s="136"/>
      <c r="BG55" s="136"/>
      <c r="BH55" s="136"/>
      <c r="BI55" s="136"/>
      <c r="BJ55" s="136"/>
      <c r="BK55" s="136"/>
      <c r="BL55" s="136"/>
      <c r="BM55" s="136"/>
      <c r="BN55" s="136"/>
      <c r="BO55" s="136"/>
      <c r="BP55" s="136"/>
      <c r="BQ55" s="136"/>
      <c r="BR55" s="136"/>
      <c r="BS55" s="136"/>
      <c r="BT55" s="136"/>
      <c r="BU55" s="136"/>
      <c r="BV55" s="136"/>
      <c r="BW55" s="136"/>
      <c r="BX55" s="136"/>
      <c r="BY55" s="136"/>
      <c r="BZ55" s="136"/>
      <c r="CA55" s="136"/>
      <c r="CB55" s="136"/>
      <c r="CC55" s="136"/>
      <c r="CD55" s="136"/>
      <c r="CE55" s="136"/>
      <c r="CF55" s="136"/>
      <c r="CG55" s="136"/>
      <c r="CH55" s="136"/>
      <c r="CI55" s="136"/>
      <c r="CJ55" s="136"/>
      <c r="CK55" s="136"/>
      <c r="CL55" s="136"/>
      <c r="CM55" s="136"/>
    </row>
    <row r="56" spans="1:91" ht="15" customHeight="1" x14ac:dyDescent="0.2">
      <c r="A56" s="148">
        <f>'S. Listesi'!B54</f>
        <v>51</v>
      </c>
      <c r="B56" s="127" t="str">
        <f>IF('S. Listesi'!C53=0," ",'S. Listesi'!C53)</f>
        <v xml:space="preserve"> </v>
      </c>
      <c r="C56" s="320" t="str">
        <f>IF('S. Listesi'!D53=0,"  ",'S. Listesi'!D53)</f>
        <v xml:space="preserve">  </v>
      </c>
      <c r="D56" s="320"/>
      <c r="E56" s="320"/>
      <c r="F56" s="320"/>
      <c r="G56" s="320"/>
      <c r="H56" s="320"/>
      <c r="I56" s="128" t="str">
        <f>Vize!AT55</f>
        <v xml:space="preserve"> </v>
      </c>
      <c r="J56" s="128" t="str">
        <f>'Vize-2'!AT55</f>
        <v xml:space="preserve"> </v>
      </c>
      <c r="K56" s="128" t="str">
        <f>Final!AT55</f>
        <v xml:space="preserve"> </v>
      </c>
      <c r="L56" s="128" t="str">
        <f>Bütünleme!AT55</f>
        <v xml:space="preserve"> </v>
      </c>
      <c r="M56" s="129" t="e">
        <f>IF(#REF!=" "," ",IF(#REF!&gt;=85,5,IF(#REF!&gt;=70,4,IF(#REF!&gt;=60,3,IF(#REF!&gt;=50,2,IF(#REF!&gt;=0,1,0))))))</f>
        <v>#REF!</v>
      </c>
      <c r="N56" s="128" t="str">
        <f>IF(SUM(I56:L56)=0,"",(IF(I56&lt;&gt;" ",I56*'Yazılı Tarihleri'!J4/100,0))+(IF(J56&lt;&gt;" ",J56*'Yazılı Tarihleri'!J5/100,0))+(IF(L56&lt;&gt;" ",L56*'Yazılı Tarihleri'!J6/100,(IF(K56&lt;&gt;" ",K56*'Yazılı Tarihleri'!J6/100,0)))))</f>
        <v/>
      </c>
      <c r="O56" s="136"/>
      <c r="P56" s="136"/>
      <c r="Q56" s="136"/>
      <c r="R56" s="136"/>
      <c r="S56" s="136"/>
      <c r="T56" s="136"/>
      <c r="AC56" s="136"/>
      <c r="AD56" s="136"/>
      <c r="AE56" s="136"/>
      <c r="AF56" s="136"/>
      <c r="AG56" s="136"/>
      <c r="AH56" s="136"/>
      <c r="AI56" s="136"/>
      <c r="AJ56" s="136"/>
      <c r="AK56" s="136"/>
      <c r="AL56" s="136"/>
      <c r="AM56" s="136"/>
      <c r="AN56" s="136"/>
      <c r="AO56" s="136"/>
      <c r="AP56" s="136"/>
      <c r="AQ56" s="136"/>
      <c r="AR56" s="136"/>
      <c r="AS56" s="136"/>
      <c r="AT56" s="136"/>
      <c r="AU56" s="136"/>
      <c r="AV56" s="136"/>
      <c r="AW56" s="136"/>
      <c r="AX56" s="136"/>
      <c r="AY56" s="136"/>
      <c r="AZ56" s="136"/>
      <c r="BA56" s="136"/>
      <c r="BB56" s="136"/>
      <c r="BC56" s="136"/>
      <c r="BD56" s="136"/>
      <c r="BE56" s="136"/>
      <c r="BF56" s="136"/>
      <c r="BG56" s="136"/>
      <c r="BH56" s="136"/>
      <c r="BI56" s="136"/>
      <c r="BJ56" s="136"/>
      <c r="BK56" s="136"/>
      <c r="BL56" s="136"/>
      <c r="BM56" s="136"/>
      <c r="BN56" s="136"/>
      <c r="BO56" s="136"/>
      <c r="BP56" s="136"/>
      <c r="BQ56" s="136"/>
      <c r="BR56" s="136"/>
      <c r="BS56" s="136"/>
      <c r="BT56" s="136"/>
      <c r="BU56" s="136"/>
      <c r="BV56" s="136"/>
      <c r="BW56" s="136"/>
      <c r="BX56" s="136"/>
      <c r="BY56" s="136"/>
      <c r="BZ56" s="136"/>
      <c r="CA56" s="136"/>
      <c r="CB56" s="136"/>
      <c r="CC56" s="136"/>
      <c r="CD56" s="136"/>
      <c r="CE56" s="136"/>
      <c r="CF56" s="136"/>
      <c r="CG56" s="136"/>
      <c r="CH56" s="136"/>
      <c r="CI56" s="136"/>
      <c r="CJ56" s="136"/>
      <c r="CK56" s="136"/>
      <c r="CL56" s="136"/>
      <c r="CM56" s="136"/>
    </row>
    <row r="57" spans="1:91" ht="15" customHeight="1" x14ac:dyDescent="0.2">
      <c r="A57" s="148">
        <f>'S. Listesi'!B55</f>
        <v>52</v>
      </c>
      <c r="B57" s="127" t="str">
        <f>IF('S. Listesi'!C54=0," ",'S. Listesi'!C54)</f>
        <v xml:space="preserve"> </v>
      </c>
      <c r="C57" s="320" t="str">
        <f>IF('S. Listesi'!D54=0,"  ",'S. Listesi'!D54)</f>
        <v xml:space="preserve">  </v>
      </c>
      <c r="D57" s="320"/>
      <c r="E57" s="320"/>
      <c r="F57" s="320"/>
      <c r="G57" s="320"/>
      <c r="H57" s="320"/>
      <c r="I57" s="128" t="str">
        <f>Vize!AT56</f>
        <v xml:space="preserve"> </v>
      </c>
      <c r="J57" s="128" t="str">
        <f>'Vize-2'!AT56</f>
        <v xml:space="preserve"> </v>
      </c>
      <c r="K57" s="128" t="str">
        <f>Final!AT56</f>
        <v xml:space="preserve"> </v>
      </c>
      <c r="L57" s="128" t="str">
        <f>Bütünleme!AT56</f>
        <v xml:space="preserve"> </v>
      </c>
      <c r="M57" s="129" t="e">
        <f>IF(#REF!=" "," ",IF(#REF!&gt;=85,5,IF(#REF!&gt;=70,4,IF(#REF!&gt;=60,3,IF(#REF!&gt;=50,2,IF(#REF!&gt;=0,1,0))))))</f>
        <v>#REF!</v>
      </c>
      <c r="N57" s="128" t="str">
        <f>IF(SUM(I57:L57)=0,"",(IF(I57&lt;&gt;" ",I57*'Yazılı Tarihleri'!J4/100,0))+(IF(J57&lt;&gt;" ",J57*'Yazılı Tarihleri'!J5/100,0))+(IF(L57&lt;&gt;" ",L57*'Yazılı Tarihleri'!J6/100,(IF(K57&lt;&gt;" ",K57*'Yazılı Tarihleri'!J6/100,0)))))</f>
        <v/>
      </c>
      <c r="O57" s="136"/>
      <c r="P57" s="136"/>
      <c r="Q57" s="136"/>
      <c r="R57" s="136"/>
      <c r="S57" s="136"/>
      <c r="T57" s="136"/>
      <c r="AC57" s="136"/>
      <c r="AD57" s="136"/>
      <c r="AE57" s="136"/>
      <c r="AF57" s="136"/>
      <c r="AG57" s="136"/>
      <c r="AH57" s="136"/>
      <c r="AI57" s="136"/>
      <c r="AJ57" s="136"/>
      <c r="AK57" s="136"/>
      <c r="AL57" s="136"/>
      <c r="AM57" s="136"/>
      <c r="AN57" s="136"/>
      <c r="AO57" s="136"/>
      <c r="AP57" s="136"/>
      <c r="AQ57" s="136"/>
      <c r="AR57" s="136"/>
      <c r="AS57" s="136"/>
      <c r="AT57" s="136"/>
      <c r="AU57" s="136"/>
      <c r="AV57" s="136"/>
      <c r="AW57" s="136"/>
      <c r="AX57" s="136"/>
      <c r="AY57" s="136"/>
      <c r="AZ57" s="136"/>
      <c r="BA57" s="136"/>
      <c r="BB57" s="136"/>
      <c r="BC57" s="136"/>
      <c r="BD57" s="136"/>
      <c r="BE57" s="136"/>
      <c r="BF57" s="136"/>
      <c r="BG57" s="136"/>
      <c r="BH57" s="136"/>
      <c r="BI57" s="136"/>
      <c r="BJ57" s="136"/>
      <c r="BK57" s="136"/>
      <c r="BL57" s="136"/>
      <c r="BM57" s="136"/>
      <c r="BN57" s="136"/>
      <c r="BO57" s="136"/>
      <c r="BP57" s="136"/>
      <c r="BQ57" s="136"/>
      <c r="BR57" s="136"/>
      <c r="BS57" s="136"/>
      <c r="BT57" s="136"/>
      <c r="BU57" s="136"/>
      <c r="BV57" s="136"/>
      <c r="BW57" s="136"/>
      <c r="BX57" s="136"/>
      <c r="BY57" s="136"/>
      <c r="BZ57" s="136"/>
      <c r="CA57" s="136"/>
      <c r="CB57" s="136"/>
      <c r="CC57" s="136"/>
      <c r="CD57" s="136"/>
      <c r="CE57" s="136"/>
      <c r="CF57" s="136"/>
      <c r="CG57" s="136"/>
      <c r="CH57" s="136"/>
      <c r="CI57" s="136"/>
      <c r="CJ57" s="136"/>
      <c r="CK57" s="136"/>
      <c r="CL57" s="136"/>
      <c r="CM57" s="136"/>
    </row>
    <row r="58" spans="1:91" ht="15" customHeight="1" x14ac:dyDescent="0.2">
      <c r="A58" s="148">
        <f>'S. Listesi'!B56</f>
        <v>53</v>
      </c>
      <c r="B58" s="127" t="str">
        <f>IF('S. Listesi'!C55=0," ",'S. Listesi'!C55)</f>
        <v xml:space="preserve"> </v>
      </c>
      <c r="C58" s="320" t="str">
        <f>IF('S. Listesi'!D55=0,"  ",'S. Listesi'!D55)</f>
        <v xml:space="preserve">  </v>
      </c>
      <c r="D58" s="320"/>
      <c r="E58" s="320"/>
      <c r="F58" s="320"/>
      <c r="G58" s="320"/>
      <c r="H58" s="320"/>
      <c r="I58" s="128" t="str">
        <f>Vize!AT57</f>
        <v xml:space="preserve"> </v>
      </c>
      <c r="J58" s="128" t="str">
        <f>'Vize-2'!AT57</f>
        <v xml:space="preserve"> </v>
      </c>
      <c r="K58" s="128" t="str">
        <f>Final!AT57</f>
        <v xml:space="preserve"> </v>
      </c>
      <c r="L58" s="128" t="str">
        <f>Bütünleme!AT57</f>
        <v xml:space="preserve"> </v>
      </c>
      <c r="M58" s="129" t="e">
        <f>IF(#REF!=" "," ",IF(#REF!&gt;=85,5,IF(#REF!&gt;=70,4,IF(#REF!&gt;=60,3,IF(#REF!&gt;=50,2,IF(#REF!&gt;=0,1,0))))))</f>
        <v>#REF!</v>
      </c>
      <c r="N58" s="128" t="str">
        <f>IF(SUM(I58:L58)=0,"",(IF(I58&lt;&gt;" ",I58*'Yazılı Tarihleri'!J4/100,0))+(IF(J58&lt;&gt;" ",J58*'Yazılı Tarihleri'!J5/100,0))+(IF(L58&lt;&gt;" ",L58*'Yazılı Tarihleri'!J6/100,(IF(K58&lt;&gt;" ",K58*'Yazılı Tarihleri'!J6/100,0)))))</f>
        <v/>
      </c>
      <c r="O58" s="136"/>
      <c r="P58" s="136"/>
      <c r="Q58" s="136"/>
      <c r="R58" s="136"/>
      <c r="S58" s="136"/>
      <c r="T58" s="136"/>
      <c r="AC58" s="136"/>
      <c r="AD58" s="136"/>
      <c r="AE58" s="136"/>
      <c r="AF58" s="136"/>
      <c r="AG58" s="136"/>
      <c r="AH58" s="136"/>
      <c r="AI58" s="136"/>
      <c r="AJ58" s="136"/>
      <c r="AK58" s="136"/>
      <c r="AL58" s="136"/>
      <c r="AM58" s="136"/>
      <c r="AN58" s="136"/>
      <c r="AO58" s="136"/>
      <c r="AP58" s="136"/>
      <c r="AQ58" s="136"/>
      <c r="AR58" s="136"/>
      <c r="AS58" s="136"/>
      <c r="AT58" s="136"/>
      <c r="AU58" s="136"/>
      <c r="AV58" s="136"/>
      <c r="AW58" s="136"/>
      <c r="AX58" s="136"/>
      <c r="AY58" s="136"/>
      <c r="AZ58" s="136"/>
      <c r="BA58" s="136"/>
      <c r="BB58" s="136"/>
      <c r="BC58" s="136"/>
      <c r="BD58" s="136"/>
      <c r="BE58" s="136"/>
      <c r="BF58" s="136"/>
      <c r="BG58" s="136"/>
      <c r="BH58" s="136"/>
      <c r="BI58" s="136"/>
      <c r="BJ58" s="136"/>
      <c r="BK58" s="136"/>
      <c r="BL58" s="136"/>
      <c r="BM58" s="136"/>
      <c r="BN58" s="136"/>
      <c r="BO58" s="136"/>
      <c r="BP58" s="136"/>
      <c r="BQ58" s="136"/>
      <c r="BR58" s="136"/>
      <c r="BS58" s="136"/>
      <c r="BT58" s="136"/>
      <c r="BU58" s="136"/>
      <c r="BV58" s="136"/>
      <c r="BW58" s="136"/>
      <c r="BX58" s="136"/>
      <c r="BY58" s="136"/>
      <c r="BZ58" s="136"/>
      <c r="CA58" s="136"/>
      <c r="CB58" s="136"/>
      <c r="CC58" s="136"/>
      <c r="CD58" s="136"/>
      <c r="CE58" s="136"/>
      <c r="CF58" s="136"/>
      <c r="CG58" s="136"/>
      <c r="CH58" s="136"/>
      <c r="CI58" s="136"/>
      <c r="CJ58" s="136"/>
      <c r="CK58" s="136"/>
      <c r="CL58" s="136"/>
      <c r="CM58" s="136"/>
    </row>
    <row r="59" spans="1:91" ht="15" customHeight="1" x14ac:dyDescent="0.2">
      <c r="A59" s="148">
        <f>'S. Listesi'!B57</f>
        <v>54</v>
      </c>
      <c r="B59" s="127" t="str">
        <f>IF('S. Listesi'!C56=0," ",'S. Listesi'!C56)</f>
        <v xml:space="preserve"> </v>
      </c>
      <c r="C59" s="320" t="str">
        <f>IF('S. Listesi'!D56=0,"  ",'S. Listesi'!D56)</f>
        <v xml:space="preserve">  </v>
      </c>
      <c r="D59" s="320"/>
      <c r="E59" s="320"/>
      <c r="F59" s="320"/>
      <c r="G59" s="320"/>
      <c r="H59" s="320"/>
      <c r="I59" s="128" t="str">
        <f>Vize!AT58</f>
        <v xml:space="preserve"> </v>
      </c>
      <c r="J59" s="128" t="str">
        <f>'Vize-2'!AT58</f>
        <v xml:space="preserve"> </v>
      </c>
      <c r="K59" s="128" t="str">
        <f>Final!AT58</f>
        <v xml:space="preserve"> </v>
      </c>
      <c r="L59" s="128" t="str">
        <f>Bütünleme!AT58</f>
        <v xml:space="preserve"> </v>
      </c>
      <c r="M59" s="129" t="e">
        <f>IF(#REF!=" "," ",IF(#REF!&gt;=85,5,IF(#REF!&gt;=70,4,IF(#REF!&gt;=60,3,IF(#REF!&gt;=50,2,IF(#REF!&gt;=0,1,0))))))</f>
        <v>#REF!</v>
      </c>
      <c r="N59" s="128" t="str">
        <f>IF(SUM(I59:L59)=0,"",(IF(I59&lt;&gt;" ",I59*'Yazılı Tarihleri'!J4/100,0))+(IF(J59&lt;&gt;" ",J59*'Yazılı Tarihleri'!J5/100,0))+(IF(L59&lt;&gt;" ",L59*'Yazılı Tarihleri'!J6/100,(IF(K59&lt;&gt;" ",K59*'Yazılı Tarihleri'!J6/100,0)))))</f>
        <v/>
      </c>
      <c r="O59" s="136"/>
      <c r="P59" s="136"/>
      <c r="Q59" s="136"/>
      <c r="R59" s="136"/>
      <c r="S59" s="136"/>
      <c r="T59" s="136"/>
      <c r="AC59" s="136"/>
      <c r="AD59" s="136"/>
      <c r="AE59" s="136"/>
      <c r="AF59" s="136"/>
      <c r="AG59" s="136"/>
      <c r="AH59" s="136"/>
      <c r="AI59" s="136"/>
      <c r="AJ59" s="136"/>
      <c r="AK59" s="136"/>
      <c r="AL59" s="136"/>
      <c r="AM59" s="136"/>
      <c r="AN59" s="136"/>
      <c r="AO59" s="136"/>
      <c r="AP59" s="136"/>
      <c r="AQ59" s="136"/>
      <c r="AR59" s="136"/>
      <c r="AS59" s="136"/>
      <c r="AT59" s="136"/>
      <c r="AU59" s="136"/>
      <c r="AV59" s="136"/>
      <c r="AW59" s="136"/>
      <c r="AX59" s="136"/>
      <c r="AY59" s="136"/>
      <c r="AZ59" s="136"/>
      <c r="BA59" s="136"/>
      <c r="BB59" s="136"/>
      <c r="BC59" s="136"/>
      <c r="BD59" s="136"/>
      <c r="BE59" s="136"/>
      <c r="BF59" s="136"/>
      <c r="BG59" s="136"/>
      <c r="BH59" s="136"/>
      <c r="BI59" s="136"/>
      <c r="BJ59" s="136"/>
      <c r="BK59" s="136"/>
      <c r="BL59" s="136"/>
      <c r="BM59" s="136"/>
      <c r="BN59" s="136"/>
      <c r="BO59" s="136"/>
      <c r="BP59" s="136"/>
      <c r="BQ59" s="136"/>
      <c r="BR59" s="136"/>
      <c r="BS59" s="136"/>
      <c r="BT59" s="136"/>
      <c r="BU59" s="136"/>
      <c r="BV59" s="136"/>
      <c r="BW59" s="136"/>
      <c r="BX59" s="136"/>
      <c r="BY59" s="136"/>
      <c r="BZ59" s="136"/>
      <c r="CA59" s="136"/>
      <c r="CB59" s="136"/>
      <c r="CC59" s="136"/>
      <c r="CD59" s="136"/>
      <c r="CE59" s="136"/>
      <c r="CF59" s="136"/>
      <c r="CG59" s="136"/>
      <c r="CH59" s="136"/>
      <c r="CI59" s="136"/>
      <c r="CJ59" s="136"/>
      <c r="CK59" s="136"/>
      <c r="CL59" s="136"/>
      <c r="CM59" s="136"/>
    </row>
    <row r="60" spans="1:91" ht="15" customHeight="1" x14ac:dyDescent="0.2">
      <c r="A60" s="148">
        <f>'S. Listesi'!B58</f>
        <v>55</v>
      </c>
      <c r="B60" s="127" t="str">
        <f>IF('S. Listesi'!C57=0," ",'S. Listesi'!C57)</f>
        <v xml:space="preserve"> </v>
      </c>
      <c r="C60" s="320" t="str">
        <f>IF('S. Listesi'!D57=0,"  ",'S. Listesi'!D57)</f>
        <v xml:space="preserve">  </v>
      </c>
      <c r="D60" s="320"/>
      <c r="E60" s="320"/>
      <c r="F60" s="320"/>
      <c r="G60" s="320"/>
      <c r="H60" s="320"/>
      <c r="I60" s="128" t="str">
        <f>Vize!AT59</f>
        <v xml:space="preserve"> </v>
      </c>
      <c r="J60" s="128" t="str">
        <f>'Vize-2'!AT59</f>
        <v xml:space="preserve"> </v>
      </c>
      <c r="K60" s="128" t="str">
        <f>Final!AT59</f>
        <v xml:space="preserve"> </v>
      </c>
      <c r="L60" s="128" t="str">
        <f>Bütünleme!AT59</f>
        <v xml:space="preserve"> </v>
      </c>
      <c r="M60" s="129" t="e">
        <f>IF(#REF!=" "," ",IF(#REF!&gt;=85,5,IF(#REF!&gt;=70,4,IF(#REF!&gt;=60,3,IF(#REF!&gt;=50,2,IF(#REF!&gt;=0,1,0))))))</f>
        <v>#REF!</v>
      </c>
      <c r="N60" s="128" t="str">
        <f>IF(SUM(I60:L60)=0,"",(IF(I60&lt;&gt;" ",I60*'Yazılı Tarihleri'!J4/100,0))+(IF(J60&lt;&gt;" ",J60*'Yazılı Tarihleri'!J5/100,0))+(IF(L60&lt;&gt;" ",L60*'Yazılı Tarihleri'!J6/100,(IF(K60&lt;&gt;" ",K60*'Yazılı Tarihleri'!J6/100,0)))))</f>
        <v/>
      </c>
      <c r="O60" s="136"/>
      <c r="P60" s="136"/>
      <c r="Q60" s="136"/>
      <c r="R60" s="136"/>
      <c r="S60" s="136"/>
      <c r="T60" s="136"/>
      <c r="AC60" s="136"/>
      <c r="AD60" s="136"/>
      <c r="AE60" s="136"/>
      <c r="AF60" s="136"/>
      <c r="AG60" s="136"/>
      <c r="AH60" s="136"/>
      <c r="AI60" s="136"/>
      <c r="AJ60" s="136"/>
      <c r="AK60" s="136"/>
      <c r="AL60" s="136"/>
      <c r="AM60" s="136"/>
      <c r="AN60" s="136"/>
      <c r="AO60" s="136"/>
      <c r="AP60" s="136"/>
      <c r="AQ60" s="136"/>
      <c r="AR60" s="136"/>
      <c r="AS60" s="136"/>
      <c r="AT60" s="136"/>
      <c r="AU60" s="136"/>
      <c r="AV60" s="136"/>
      <c r="AW60" s="136"/>
      <c r="AX60" s="136"/>
      <c r="AY60" s="136"/>
      <c r="AZ60" s="136"/>
      <c r="BA60" s="136"/>
      <c r="BB60" s="136"/>
      <c r="BC60" s="136"/>
      <c r="BD60" s="136"/>
      <c r="BE60" s="136"/>
      <c r="BF60" s="136"/>
      <c r="BG60" s="136"/>
      <c r="BH60" s="136"/>
      <c r="BI60" s="136"/>
      <c r="BJ60" s="136"/>
      <c r="BK60" s="136"/>
      <c r="BL60" s="136"/>
      <c r="BM60" s="136"/>
      <c r="BN60" s="136"/>
      <c r="BO60" s="136"/>
      <c r="BP60" s="136"/>
      <c r="BQ60" s="136"/>
      <c r="BR60" s="136"/>
      <c r="BS60" s="136"/>
      <c r="BT60" s="136"/>
      <c r="BU60" s="136"/>
      <c r="BV60" s="136"/>
      <c r="BW60" s="136"/>
      <c r="BX60" s="136"/>
      <c r="BY60" s="136"/>
      <c r="BZ60" s="136"/>
      <c r="CA60" s="136"/>
      <c r="CB60" s="136"/>
      <c r="CC60" s="136"/>
      <c r="CD60" s="136"/>
      <c r="CE60" s="136"/>
      <c r="CF60" s="136"/>
      <c r="CG60" s="136"/>
      <c r="CH60" s="136"/>
      <c r="CI60" s="136"/>
      <c r="CJ60" s="136"/>
      <c r="CK60" s="136"/>
      <c r="CL60" s="136"/>
      <c r="CM60" s="136"/>
    </row>
    <row r="61" spans="1:91" ht="15" customHeight="1" x14ac:dyDescent="0.2">
      <c r="A61" s="148">
        <f>'S. Listesi'!B59</f>
        <v>56</v>
      </c>
      <c r="B61" s="127" t="str">
        <f>IF('S. Listesi'!C58=0," ",'S. Listesi'!C58)</f>
        <v xml:space="preserve"> </v>
      </c>
      <c r="C61" s="320" t="str">
        <f>IF('S. Listesi'!D58=0,"  ",'S. Listesi'!D58)</f>
        <v xml:space="preserve">  </v>
      </c>
      <c r="D61" s="320"/>
      <c r="E61" s="320"/>
      <c r="F61" s="320"/>
      <c r="G61" s="320"/>
      <c r="H61" s="320"/>
      <c r="I61" s="128" t="str">
        <f>Vize!AT60</f>
        <v xml:space="preserve"> </v>
      </c>
      <c r="J61" s="128" t="str">
        <f>'Vize-2'!AT60</f>
        <v xml:space="preserve"> </v>
      </c>
      <c r="K61" s="128" t="str">
        <f>Final!AT60</f>
        <v xml:space="preserve"> </v>
      </c>
      <c r="L61" s="128" t="str">
        <f>Bütünleme!AT60</f>
        <v xml:space="preserve"> </v>
      </c>
      <c r="M61" s="129" t="e">
        <f>IF(#REF!=" "," ",IF(#REF!&gt;=85,5,IF(#REF!&gt;=70,4,IF(#REF!&gt;=60,3,IF(#REF!&gt;=50,2,IF(#REF!&gt;=0,1,0))))))</f>
        <v>#REF!</v>
      </c>
      <c r="N61" s="128" t="str">
        <f>IF(SUM(I61:L61)=0,"",(IF(I61&lt;&gt;" ",I61*'Yazılı Tarihleri'!J4/100,0))+(IF(J61&lt;&gt;" ",J61*'Yazılı Tarihleri'!J5/100,0))+(IF(L61&lt;&gt;" ",L61*'Yazılı Tarihleri'!J6/100,(IF(K61&lt;&gt;" ",K61*'Yazılı Tarihleri'!J6/100,0)))))</f>
        <v/>
      </c>
      <c r="O61" s="136"/>
      <c r="P61" s="136"/>
      <c r="Q61" s="136"/>
      <c r="R61" s="136"/>
      <c r="S61" s="136"/>
      <c r="T61" s="136"/>
      <c r="AC61" s="136"/>
      <c r="AD61" s="136"/>
      <c r="AE61" s="136"/>
      <c r="AF61" s="136"/>
      <c r="AG61" s="136"/>
      <c r="AH61" s="136"/>
      <c r="AI61" s="136"/>
      <c r="AJ61" s="136"/>
      <c r="AK61" s="136"/>
      <c r="AL61" s="136"/>
      <c r="AM61" s="136"/>
      <c r="AN61" s="136"/>
      <c r="AO61" s="136"/>
      <c r="AP61" s="136"/>
      <c r="AQ61" s="136"/>
      <c r="AR61" s="136"/>
      <c r="AS61" s="136"/>
      <c r="AT61" s="136"/>
      <c r="AU61" s="136"/>
      <c r="AV61" s="136"/>
      <c r="AW61" s="136"/>
      <c r="AX61" s="136"/>
      <c r="AY61" s="136"/>
      <c r="AZ61" s="136"/>
      <c r="BA61" s="136"/>
      <c r="BB61" s="136"/>
      <c r="BC61" s="136"/>
      <c r="BD61" s="136"/>
      <c r="BE61" s="136"/>
      <c r="BF61" s="136"/>
      <c r="BG61" s="136"/>
      <c r="BH61" s="136"/>
      <c r="BI61" s="136"/>
      <c r="BJ61" s="136"/>
      <c r="BK61" s="136"/>
      <c r="BL61" s="136"/>
      <c r="BM61" s="136"/>
      <c r="BN61" s="136"/>
      <c r="BO61" s="136"/>
      <c r="BP61" s="136"/>
      <c r="BQ61" s="136"/>
      <c r="BR61" s="136"/>
      <c r="BS61" s="136"/>
      <c r="BT61" s="136"/>
      <c r="BU61" s="136"/>
      <c r="BV61" s="136"/>
      <c r="BW61" s="136"/>
      <c r="BX61" s="136"/>
      <c r="BY61" s="136"/>
      <c r="BZ61" s="136"/>
      <c r="CA61" s="136"/>
      <c r="CB61" s="136"/>
      <c r="CC61" s="136"/>
      <c r="CD61" s="136"/>
      <c r="CE61" s="136"/>
      <c r="CF61" s="136"/>
      <c r="CG61" s="136"/>
      <c r="CH61" s="136"/>
      <c r="CI61" s="136"/>
      <c r="CJ61" s="136"/>
      <c r="CK61" s="136"/>
      <c r="CL61" s="136"/>
      <c r="CM61" s="136"/>
    </row>
    <row r="62" spans="1:91" ht="15" customHeight="1" x14ac:dyDescent="0.2">
      <c r="A62" s="148">
        <f>'S. Listesi'!B60</f>
        <v>57</v>
      </c>
      <c r="B62" s="127" t="str">
        <f>IF('S. Listesi'!C59=0," ",'S. Listesi'!C59)</f>
        <v xml:space="preserve"> </v>
      </c>
      <c r="C62" s="320" t="str">
        <f>IF('S. Listesi'!D59=0,"  ",'S. Listesi'!D59)</f>
        <v xml:space="preserve">  </v>
      </c>
      <c r="D62" s="320"/>
      <c r="E62" s="320"/>
      <c r="F62" s="320"/>
      <c r="G62" s="320"/>
      <c r="H62" s="320"/>
      <c r="I62" s="128" t="str">
        <f>Vize!AT61</f>
        <v xml:space="preserve"> </v>
      </c>
      <c r="J62" s="128" t="str">
        <f>'Vize-2'!AT61</f>
        <v xml:space="preserve"> </v>
      </c>
      <c r="K62" s="128" t="str">
        <f>Final!AT61</f>
        <v xml:space="preserve"> </v>
      </c>
      <c r="L62" s="128" t="str">
        <f>Bütünleme!AT61</f>
        <v xml:space="preserve"> </v>
      </c>
      <c r="M62" s="129" t="e">
        <f>IF(#REF!=" "," ",IF(#REF!&gt;=85,5,IF(#REF!&gt;=70,4,IF(#REF!&gt;=60,3,IF(#REF!&gt;=50,2,IF(#REF!&gt;=0,1,0))))))</f>
        <v>#REF!</v>
      </c>
      <c r="N62" s="128" t="str">
        <f>IF(SUM(I62:L62)=0,"",(IF(I62&lt;&gt;" ",I62*'Yazılı Tarihleri'!J4/100,0))+(IF(J62&lt;&gt;" ",J62*'Yazılı Tarihleri'!J5/100,0))+(IF(L62&lt;&gt;" ",L62*'Yazılı Tarihleri'!J6/100,(IF(K62&lt;&gt;" ",K62*'Yazılı Tarihleri'!J6/100,0)))))</f>
        <v/>
      </c>
      <c r="O62" s="136"/>
      <c r="P62" s="136"/>
      <c r="Q62" s="136"/>
      <c r="R62" s="136"/>
      <c r="S62" s="136"/>
      <c r="T62" s="136"/>
      <c r="AC62" s="136"/>
      <c r="AD62" s="136"/>
      <c r="AE62" s="136"/>
      <c r="AF62" s="136"/>
      <c r="AG62" s="136"/>
      <c r="AH62" s="136"/>
      <c r="AI62" s="136"/>
      <c r="AJ62" s="136"/>
      <c r="AK62" s="136"/>
      <c r="AL62" s="136"/>
      <c r="AM62" s="136"/>
      <c r="AN62" s="136"/>
      <c r="AO62" s="136"/>
      <c r="AP62" s="136"/>
      <c r="AQ62" s="136"/>
      <c r="AR62" s="136"/>
      <c r="AS62" s="136"/>
      <c r="AT62" s="136"/>
      <c r="AU62" s="136"/>
      <c r="AV62" s="136"/>
      <c r="AW62" s="136"/>
      <c r="AX62" s="136"/>
      <c r="AY62" s="136"/>
      <c r="AZ62" s="136"/>
      <c r="BA62" s="136"/>
      <c r="BB62" s="136"/>
      <c r="BC62" s="136"/>
      <c r="BD62" s="136"/>
      <c r="BE62" s="136"/>
      <c r="BF62" s="136"/>
      <c r="BG62" s="136"/>
      <c r="BH62" s="136"/>
      <c r="BI62" s="136"/>
      <c r="BJ62" s="136"/>
      <c r="BK62" s="136"/>
      <c r="BL62" s="136"/>
      <c r="BM62" s="136"/>
      <c r="BN62" s="136"/>
      <c r="BO62" s="136"/>
      <c r="BP62" s="136"/>
      <c r="BQ62" s="136"/>
      <c r="BR62" s="136"/>
      <c r="BS62" s="136"/>
      <c r="BT62" s="136"/>
      <c r="BU62" s="136"/>
      <c r="BV62" s="136"/>
      <c r="BW62" s="136"/>
      <c r="BX62" s="136"/>
      <c r="BY62" s="136"/>
      <c r="BZ62" s="136"/>
      <c r="CA62" s="136"/>
      <c r="CB62" s="136"/>
      <c r="CC62" s="136"/>
      <c r="CD62" s="136"/>
      <c r="CE62" s="136"/>
      <c r="CF62" s="136"/>
      <c r="CG62" s="136"/>
      <c r="CH62" s="136"/>
      <c r="CI62" s="136"/>
      <c r="CJ62" s="136"/>
      <c r="CK62" s="136"/>
      <c r="CL62" s="136"/>
      <c r="CM62" s="136"/>
    </row>
    <row r="63" spans="1:91" ht="15" customHeight="1" x14ac:dyDescent="0.2">
      <c r="A63" s="148">
        <f>'S. Listesi'!B61</f>
        <v>58</v>
      </c>
      <c r="B63" s="127" t="str">
        <f>IF('S. Listesi'!C60=0," ",'S. Listesi'!C60)</f>
        <v xml:space="preserve"> </v>
      </c>
      <c r="C63" s="320" t="str">
        <f>IF('S. Listesi'!D60=0,"  ",'S. Listesi'!D60)</f>
        <v xml:space="preserve">  </v>
      </c>
      <c r="D63" s="320"/>
      <c r="E63" s="320"/>
      <c r="F63" s="320"/>
      <c r="G63" s="320"/>
      <c r="H63" s="320"/>
      <c r="I63" s="128" t="str">
        <f>Vize!AT62</f>
        <v xml:space="preserve"> </v>
      </c>
      <c r="J63" s="128" t="str">
        <f>'Vize-2'!AT62</f>
        <v xml:space="preserve"> </v>
      </c>
      <c r="K63" s="128" t="str">
        <f>Final!AT62</f>
        <v xml:space="preserve"> </v>
      </c>
      <c r="L63" s="128" t="str">
        <f>Bütünleme!AT62</f>
        <v xml:space="preserve"> </v>
      </c>
      <c r="M63" s="129" t="e">
        <f>IF(#REF!=" "," ",IF(#REF!&gt;=85,5,IF(#REF!&gt;=70,4,IF(#REF!&gt;=60,3,IF(#REF!&gt;=50,2,IF(#REF!&gt;=0,1,0))))))</f>
        <v>#REF!</v>
      </c>
      <c r="N63" s="128" t="str">
        <f>IF(SUM(I63:L63)=0,"",(IF(I63&lt;&gt;" ",I63*'Yazılı Tarihleri'!J4/100,0))+(IF(J63&lt;&gt;" ",J63*'Yazılı Tarihleri'!J5/100,0))+(IF(L63&lt;&gt;" ",L63*'Yazılı Tarihleri'!J6/100,(IF(K63&lt;&gt;" ",K63*'Yazılı Tarihleri'!J6/100,0)))))</f>
        <v/>
      </c>
      <c r="O63" s="136"/>
      <c r="P63" s="136"/>
      <c r="Q63" s="136"/>
      <c r="R63" s="136"/>
      <c r="S63" s="136"/>
      <c r="T63" s="136"/>
      <c r="AC63" s="136"/>
      <c r="AD63" s="136"/>
      <c r="AE63" s="136"/>
      <c r="AF63" s="136"/>
      <c r="AG63" s="136"/>
      <c r="AH63" s="136"/>
      <c r="AI63" s="136"/>
      <c r="AJ63" s="136"/>
      <c r="AK63" s="136"/>
      <c r="AL63" s="136"/>
      <c r="AM63" s="136"/>
      <c r="AN63" s="136"/>
      <c r="AO63" s="136"/>
      <c r="AP63" s="136"/>
      <c r="AQ63" s="136"/>
      <c r="AR63" s="136"/>
      <c r="AS63" s="136"/>
      <c r="AT63" s="136"/>
      <c r="AU63" s="136"/>
      <c r="AV63" s="136"/>
      <c r="AW63" s="136"/>
      <c r="AX63" s="136"/>
      <c r="AY63" s="136"/>
      <c r="AZ63" s="136"/>
      <c r="BA63" s="136"/>
      <c r="BB63" s="136"/>
      <c r="BC63" s="136"/>
      <c r="BD63" s="136"/>
      <c r="BE63" s="136"/>
      <c r="BF63" s="136"/>
      <c r="BG63" s="136"/>
      <c r="BH63" s="136"/>
      <c r="BI63" s="136"/>
      <c r="BJ63" s="136"/>
      <c r="BK63" s="136"/>
      <c r="BL63" s="136"/>
      <c r="BM63" s="136"/>
      <c r="BN63" s="136"/>
      <c r="BO63" s="136"/>
      <c r="BP63" s="136"/>
      <c r="BQ63" s="136"/>
      <c r="BR63" s="136"/>
      <c r="BS63" s="136"/>
      <c r="BT63" s="136"/>
      <c r="BU63" s="136"/>
      <c r="BV63" s="136"/>
      <c r="BW63" s="136"/>
      <c r="BX63" s="136"/>
      <c r="BY63" s="136"/>
      <c r="BZ63" s="136"/>
      <c r="CA63" s="136"/>
      <c r="CB63" s="136"/>
      <c r="CC63" s="136"/>
      <c r="CD63" s="136"/>
      <c r="CE63" s="136"/>
      <c r="CF63" s="136"/>
      <c r="CG63" s="136"/>
      <c r="CH63" s="136"/>
      <c r="CI63" s="136"/>
      <c r="CJ63" s="136"/>
      <c r="CK63" s="136"/>
      <c r="CL63" s="136"/>
      <c r="CM63" s="136"/>
    </row>
    <row r="64" spans="1:91" ht="15" customHeight="1" x14ac:dyDescent="0.2">
      <c r="A64" s="148">
        <f>'S. Listesi'!B62</f>
        <v>59</v>
      </c>
      <c r="B64" s="127" t="str">
        <f>IF('S. Listesi'!C61=0," ",'S. Listesi'!C61)</f>
        <v xml:space="preserve"> </v>
      </c>
      <c r="C64" s="320" t="str">
        <f>IF('S. Listesi'!D61=0,"  ",'S. Listesi'!D61)</f>
        <v xml:space="preserve">  </v>
      </c>
      <c r="D64" s="320"/>
      <c r="E64" s="320"/>
      <c r="F64" s="320"/>
      <c r="G64" s="320"/>
      <c r="H64" s="320"/>
      <c r="I64" s="128" t="str">
        <f>Vize!AT63</f>
        <v xml:space="preserve"> </v>
      </c>
      <c r="J64" s="128" t="str">
        <f>'Vize-2'!AT63</f>
        <v xml:space="preserve"> </v>
      </c>
      <c r="K64" s="128" t="str">
        <f>Final!AT63</f>
        <v xml:space="preserve"> </v>
      </c>
      <c r="L64" s="128" t="str">
        <f>Bütünleme!AT63</f>
        <v xml:space="preserve"> </v>
      </c>
      <c r="M64" s="129" t="e">
        <f>IF(#REF!=" "," ",IF(#REF!&gt;=85,5,IF(#REF!&gt;=70,4,IF(#REF!&gt;=60,3,IF(#REF!&gt;=50,2,IF(#REF!&gt;=0,1,0))))))</f>
        <v>#REF!</v>
      </c>
      <c r="N64" s="128" t="str">
        <f>IF(SUM(I64:L64)=0,"",(IF(I64&lt;&gt;" ",I64*'Yazılı Tarihleri'!J4/100,0))+(IF(J64&lt;&gt;" ",J64*'Yazılı Tarihleri'!J5/100,0))+(IF(L64&lt;&gt;" ",L64*'Yazılı Tarihleri'!J6/100,(IF(K64&lt;&gt;" ",K64*'Yazılı Tarihleri'!J6/100,0)))))</f>
        <v/>
      </c>
      <c r="O64" s="136"/>
      <c r="P64" s="136"/>
      <c r="Q64" s="136"/>
      <c r="R64" s="136"/>
      <c r="S64" s="136"/>
      <c r="T64" s="136"/>
      <c r="AC64" s="136"/>
      <c r="AD64" s="136"/>
      <c r="AE64" s="136"/>
      <c r="AF64" s="136"/>
      <c r="AG64" s="136"/>
      <c r="AH64" s="136"/>
      <c r="AI64" s="136"/>
      <c r="AJ64" s="136"/>
      <c r="AK64" s="136"/>
      <c r="AL64" s="136"/>
      <c r="AM64" s="136"/>
      <c r="AN64" s="136"/>
      <c r="AO64" s="136"/>
      <c r="AP64" s="136"/>
      <c r="AQ64" s="136"/>
      <c r="AR64" s="136"/>
      <c r="AS64" s="136"/>
      <c r="AT64" s="136"/>
      <c r="AU64" s="136"/>
      <c r="AV64" s="136"/>
      <c r="AW64" s="136"/>
      <c r="AX64" s="136"/>
      <c r="AY64" s="136"/>
      <c r="AZ64" s="136"/>
      <c r="BA64" s="136"/>
      <c r="BB64" s="136"/>
      <c r="BC64" s="136"/>
      <c r="BD64" s="136"/>
      <c r="BE64" s="136"/>
      <c r="BF64" s="136"/>
      <c r="BG64" s="136"/>
      <c r="BH64" s="136"/>
      <c r="BI64" s="136"/>
      <c r="BJ64" s="136"/>
      <c r="BK64" s="136"/>
      <c r="BL64" s="136"/>
      <c r="BM64" s="136"/>
      <c r="BN64" s="136"/>
      <c r="BO64" s="136"/>
      <c r="BP64" s="136"/>
      <c r="BQ64" s="136"/>
      <c r="BR64" s="136"/>
      <c r="BS64" s="136"/>
      <c r="BT64" s="136"/>
      <c r="BU64" s="136"/>
      <c r="BV64" s="136"/>
      <c r="BW64" s="136"/>
      <c r="BX64" s="136"/>
      <c r="BY64" s="136"/>
      <c r="BZ64" s="136"/>
      <c r="CA64" s="136"/>
      <c r="CB64" s="136"/>
      <c r="CC64" s="136"/>
      <c r="CD64" s="136"/>
      <c r="CE64" s="136"/>
      <c r="CF64" s="136"/>
      <c r="CG64" s="136"/>
      <c r="CH64" s="136"/>
      <c r="CI64" s="136"/>
      <c r="CJ64" s="136"/>
      <c r="CK64" s="136"/>
      <c r="CL64" s="136"/>
      <c r="CM64" s="136"/>
    </row>
    <row r="65" spans="1:91" ht="15" customHeight="1" x14ac:dyDescent="0.2">
      <c r="A65" s="148">
        <f>'S. Listesi'!B63</f>
        <v>60</v>
      </c>
      <c r="B65" s="127" t="str">
        <f>IF('S. Listesi'!C62=0," ",'S. Listesi'!C62)</f>
        <v xml:space="preserve"> </v>
      </c>
      <c r="C65" s="320" t="str">
        <f>IF('S. Listesi'!D62=0,"  ",'S. Listesi'!D62)</f>
        <v xml:space="preserve">  </v>
      </c>
      <c r="D65" s="320"/>
      <c r="E65" s="320"/>
      <c r="F65" s="320"/>
      <c r="G65" s="320"/>
      <c r="H65" s="320"/>
      <c r="I65" s="128" t="str">
        <f>Vize!AT64</f>
        <v xml:space="preserve"> </v>
      </c>
      <c r="J65" s="128" t="str">
        <f>'Vize-2'!AT64</f>
        <v xml:space="preserve"> </v>
      </c>
      <c r="K65" s="128" t="str">
        <f>Final!AT64</f>
        <v xml:space="preserve"> </v>
      </c>
      <c r="L65" s="128" t="str">
        <f>Bütünleme!AT64</f>
        <v xml:space="preserve"> </v>
      </c>
      <c r="M65" s="129" t="e">
        <f>IF(#REF!=" "," ",IF(#REF!&gt;=85,5,IF(#REF!&gt;=70,4,IF(#REF!&gt;=60,3,IF(#REF!&gt;=50,2,IF(#REF!&gt;=0,1,0))))))</f>
        <v>#REF!</v>
      </c>
      <c r="N65" s="128" t="str">
        <f>IF(SUM(I65:L65)=0,"",(IF(I65&lt;&gt;" ",I65*'Yazılı Tarihleri'!J4/100,0))+(IF(J65&lt;&gt;" ",J65*'Yazılı Tarihleri'!J5/100,0))+(IF(L65&lt;&gt;" ",L65*'Yazılı Tarihleri'!J6/100,(IF(K65&lt;&gt;" ",K65*'Yazılı Tarihleri'!J6/100,0)))))</f>
        <v/>
      </c>
      <c r="O65" s="136"/>
      <c r="P65" s="136"/>
      <c r="Q65" s="136"/>
      <c r="R65" s="136"/>
      <c r="S65" s="136"/>
      <c r="T65" s="136"/>
      <c r="AC65" s="136"/>
      <c r="AD65" s="136"/>
      <c r="AE65" s="136"/>
      <c r="AF65" s="136"/>
      <c r="AG65" s="136"/>
      <c r="AH65" s="136"/>
      <c r="AI65" s="136"/>
      <c r="AJ65" s="136"/>
      <c r="AK65" s="136"/>
      <c r="AL65" s="136"/>
      <c r="AM65" s="136"/>
      <c r="AN65" s="136"/>
      <c r="AO65" s="136"/>
      <c r="AP65" s="136"/>
      <c r="AQ65" s="136"/>
      <c r="AR65" s="136"/>
      <c r="AS65" s="136"/>
      <c r="AT65" s="136"/>
      <c r="AU65" s="136"/>
      <c r="AV65" s="136"/>
      <c r="AW65" s="136"/>
      <c r="AX65" s="136"/>
      <c r="AY65" s="136"/>
      <c r="AZ65" s="136"/>
      <c r="BA65" s="136"/>
      <c r="BB65" s="136"/>
      <c r="BC65" s="136"/>
      <c r="BD65" s="136"/>
      <c r="BE65" s="136"/>
      <c r="BF65" s="136"/>
      <c r="BG65" s="136"/>
      <c r="BH65" s="136"/>
      <c r="BI65" s="136"/>
      <c r="BJ65" s="136"/>
      <c r="BK65" s="136"/>
      <c r="BL65" s="136"/>
      <c r="BM65" s="136"/>
      <c r="BN65" s="136"/>
      <c r="BO65" s="136"/>
      <c r="BP65" s="136"/>
      <c r="BQ65" s="136"/>
      <c r="BR65" s="136"/>
      <c r="BS65" s="136"/>
      <c r="BT65" s="136"/>
      <c r="BU65" s="136"/>
      <c r="BV65" s="136"/>
      <c r="BW65" s="136"/>
      <c r="BX65" s="136"/>
      <c r="BY65" s="136"/>
      <c r="BZ65" s="136"/>
      <c r="CA65" s="136"/>
      <c r="CB65" s="136"/>
      <c r="CC65" s="136"/>
      <c r="CD65" s="136"/>
      <c r="CE65" s="136"/>
      <c r="CF65" s="136"/>
      <c r="CG65" s="136"/>
      <c r="CH65" s="136"/>
      <c r="CI65" s="136"/>
      <c r="CJ65" s="136"/>
      <c r="CK65" s="136"/>
      <c r="CL65" s="136"/>
      <c r="CM65" s="136"/>
    </row>
    <row r="66" spans="1:91" ht="15" customHeight="1" x14ac:dyDescent="0.2">
      <c r="A66" s="148">
        <f>'S. Listesi'!B64</f>
        <v>61</v>
      </c>
      <c r="B66" s="127" t="str">
        <f>IF('S. Listesi'!C63=0," ",'S. Listesi'!C63)</f>
        <v xml:space="preserve"> </v>
      </c>
      <c r="C66" s="320" t="str">
        <f>IF('S. Listesi'!D63=0,"  ",'S. Listesi'!D63)</f>
        <v xml:space="preserve">  </v>
      </c>
      <c r="D66" s="320"/>
      <c r="E66" s="320"/>
      <c r="F66" s="320"/>
      <c r="G66" s="320"/>
      <c r="H66" s="320"/>
      <c r="I66" s="128" t="str">
        <f>Vize!AT65</f>
        <v xml:space="preserve"> </v>
      </c>
      <c r="J66" s="128" t="str">
        <f>'Vize-2'!AT65</f>
        <v xml:space="preserve"> </v>
      </c>
      <c r="K66" s="128" t="str">
        <f>Final!AT65</f>
        <v xml:space="preserve"> </v>
      </c>
      <c r="L66" s="128" t="str">
        <f>Bütünleme!AT65</f>
        <v xml:space="preserve"> </v>
      </c>
      <c r="M66" s="129" t="e">
        <f>IF(#REF!=" "," ",IF(#REF!&gt;=85,5,IF(#REF!&gt;=70,4,IF(#REF!&gt;=60,3,IF(#REF!&gt;=50,2,IF(#REF!&gt;=0,1,0))))))</f>
        <v>#REF!</v>
      </c>
      <c r="N66" s="128" t="str">
        <f>IF(SUM(I66:L66)=0,"",(IF(I66&lt;&gt;" ",I66*'Yazılı Tarihleri'!J4/100,0))+(IF(J66&lt;&gt;" ",J66*'Yazılı Tarihleri'!J5/100,0))+(IF(L66&lt;&gt;" ",L66*'Yazılı Tarihleri'!J6/100,(IF(K66&lt;&gt;" ",K66*'Yazılı Tarihleri'!J6/100,0)))))</f>
        <v/>
      </c>
      <c r="O66" s="136"/>
      <c r="P66" s="136"/>
      <c r="Q66" s="136"/>
      <c r="R66" s="136"/>
      <c r="S66" s="136"/>
      <c r="T66" s="136"/>
      <c r="AC66" s="136"/>
      <c r="AD66" s="136"/>
      <c r="AE66" s="136"/>
      <c r="AF66" s="136"/>
      <c r="AG66" s="136"/>
      <c r="AH66" s="136"/>
      <c r="AI66" s="136"/>
      <c r="AJ66" s="136"/>
      <c r="AK66" s="136"/>
      <c r="AL66" s="136"/>
      <c r="AM66" s="136"/>
      <c r="AN66" s="136"/>
      <c r="AO66" s="136"/>
      <c r="AP66" s="136"/>
      <c r="AQ66" s="136"/>
      <c r="AR66" s="136"/>
      <c r="AS66" s="136"/>
      <c r="AT66" s="136"/>
      <c r="AU66" s="136"/>
      <c r="AV66" s="136"/>
      <c r="AW66" s="136"/>
      <c r="AX66" s="136"/>
      <c r="AY66" s="136"/>
      <c r="AZ66" s="136"/>
      <c r="BA66" s="136"/>
      <c r="BB66" s="136"/>
      <c r="BC66" s="136"/>
      <c r="BD66" s="136"/>
      <c r="BE66" s="136"/>
      <c r="BF66" s="136"/>
      <c r="BG66" s="136"/>
      <c r="BH66" s="136"/>
      <c r="BI66" s="136"/>
      <c r="BJ66" s="136"/>
      <c r="BK66" s="136"/>
      <c r="BL66" s="136"/>
      <c r="BM66" s="136"/>
      <c r="BN66" s="136"/>
      <c r="BO66" s="136"/>
      <c r="BP66" s="136"/>
      <c r="BQ66" s="136"/>
      <c r="BR66" s="136"/>
      <c r="BS66" s="136"/>
      <c r="BT66" s="136"/>
      <c r="BU66" s="136"/>
      <c r="BV66" s="136"/>
      <c r="BW66" s="136"/>
      <c r="BX66" s="136"/>
      <c r="BY66" s="136"/>
      <c r="BZ66" s="136"/>
      <c r="CA66" s="136"/>
      <c r="CB66" s="136"/>
      <c r="CC66" s="136"/>
      <c r="CD66" s="136"/>
      <c r="CE66" s="136"/>
      <c r="CF66" s="136"/>
      <c r="CG66" s="136"/>
      <c r="CH66" s="136"/>
      <c r="CI66" s="136"/>
      <c r="CJ66" s="136"/>
      <c r="CK66" s="136"/>
      <c r="CL66" s="136"/>
      <c r="CM66" s="136"/>
    </row>
    <row r="67" spans="1:91" ht="15" customHeight="1" x14ac:dyDescent="0.2">
      <c r="A67" s="148">
        <f>'S. Listesi'!B65</f>
        <v>62</v>
      </c>
      <c r="B67" s="127" t="str">
        <f>IF('S. Listesi'!C64=0," ",'S. Listesi'!C64)</f>
        <v xml:space="preserve"> </v>
      </c>
      <c r="C67" s="320" t="str">
        <f>IF('S. Listesi'!D64=0,"  ",'S. Listesi'!D64)</f>
        <v xml:space="preserve">  </v>
      </c>
      <c r="D67" s="320"/>
      <c r="E67" s="320"/>
      <c r="F67" s="320"/>
      <c r="G67" s="320"/>
      <c r="H67" s="320"/>
      <c r="I67" s="128" t="str">
        <f>Vize!AT66</f>
        <v xml:space="preserve"> </v>
      </c>
      <c r="J67" s="128" t="str">
        <f>'Vize-2'!AT66</f>
        <v xml:space="preserve"> </v>
      </c>
      <c r="K67" s="128" t="str">
        <f>Final!AT66</f>
        <v xml:space="preserve"> </v>
      </c>
      <c r="L67" s="128" t="str">
        <f>Bütünleme!AT66</f>
        <v xml:space="preserve"> </v>
      </c>
      <c r="M67" s="129" t="e">
        <f>IF(#REF!=" "," ",IF(#REF!&gt;=85,5,IF(#REF!&gt;=70,4,IF(#REF!&gt;=60,3,IF(#REF!&gt;=50,2,IF(#REF!&gt;=0,1,0))))))</f>
        <v>#REF!</v>
      </c>
      <c r="N67" s="128" t="str">
        <f>IF(SUM(I67:L67)=0,"",(IF(I67&lt;&gt;" ",I67*'Yazılı Tarihleri'!J4/100,0))+(IF(J67&lt;&gt;" ",J67*'Yazılı Tarihleri'!J5/100,0))+(IF(L67&lt;&gt;" ",L67*'Yazılı Tarihleri'!J6/100,(IF(K67&lt;&gt;" ",K67*'Yazılı Tarihleri'!J6/100,0)))))</f>
        <v/>
      </c>
      <c r="O67" s="136"/>
      <c r="P67" s="136"/>
      <c r="Q67" s="136"/>
      <c r="R67" s="136"/>
      <c r="S67" s="136"/>
      <c r="T67" s="136"/>
      <c r="AC67" s="136"/>
      <c r="AD67" s="136"/>
      <c r="AE67" s="136"/>
      <c r="AF67" s="136"/>
      <c r="AG67" s="136"/>
      <c r="AH67" s="136"/>
      <c r="AI67" s="136"/>
      <c r="AJ67" s="136"/>
      <c r="AK67" s="136"/>
      <c r="AL67" s="136"/>
      <c r="AM67" s="136"/>
      <c r="AN67" s="136"/>
      <c r="AO67" s="136"/>
      <c r="AP67" s="136"/>
      <c r="AQ67" s="136"/>
      <c r="AR67" s="136"/>
      <c r="AS67" s="136"/>
      <c r="AT67" s="136"/>
      <c r="AU67" s="136"/>
      <c r="AV67" s="136"/>
      <c r="AW67" s="136"/>
      <c r="AX67" s="136"/>
      <c r="AY67" s="136"/>
      <c r="AZ67" s="136"/>
      <c r="BA67" s="136"/>
      <c r="BB67" s="136"/>
      <c r="BC67" s="136"/>
      <c r="BD67" s="136"/>
      <c r="BE67" s="136"/>
      <c r="BF67" s="136"/>
      <c r="BG67" s="136"/>
      <c r="BH67" s="136"/>
      <c r="BI67" s="136"/>
      <c r="BJ67" s="136"/>
      <c r="BK67" s="136"/>
      <c r="BL67" s="136"/>
      <c r="BM67" s="136"/>
      <c r="BN67" s="136"/>
      <c r="BO67" s="136"/>
      <c r="BP67" s="136"/>
      <c r="BQ67" s="136"/>
      <c r="BR67" s="136"/>
      <c r="BS67" s="136"/>
      <c r="BT67" s="136"/>
      <c r="BU67" s="136"/>
      <c r="BV67" s="136"/>
      <c r="BW67" s="136"/>
      <c r="BX67" s="136"/>
      <c r="BY67" s="136"/>
      <c r="BZ67" s="136"/>
      <c r="CA67" s="136"/>
      <c r="CB67" s="136"/>
      <c r="CC67" s="136"/>
      <c r="CD67" s="136"/>
      <c r="CE67" s="136"/>
      <c r="CF67" s="136"/>
      <c r="CG67" s="136"/>
      <c r="CH67" s="136"/>
      <c r="CI67" s="136"/>
      <c r="CJ67" s="136"/>
      <c r="CK67" s="136"/>
      <c r="CL67" s="136"/>
      <c r="CM67" s="136"/>
    </row>
    <row r="68" spans="1:91" ht="15" customHeight="1" x14ac:dyDescent="0.2">
      <c r="A68" s="148">
        <f>'S. Listesi'!B66</f>
        <v>63</v>
      </c>
      <c r="B68" s="127" t="str">
        <f>IF('S. Listesi'!C65=0," ",'S. Listesi'!C65)</f>
        <v xml:space="preserve"> </v>
      </c>
      <c r="C68" s="320" t="str">
        <f>IF('S. Listesi'!D65=0,"  ",'S. Listesi'!D65)</f>
        <v xml:space="preserve">  </v>
      </c>
      <c r="D68" s="320"/>
      <c r="E68" s="320"/>
      <c r="F68" s="320"/>
      <c r="G68" s="320"/>
      <c r="H68" s="320"/>
      <c r="I68" s="128" t="str">
        <f>Vize!AT67</f>
        <v xml:space="preserve"> </v>
      </c>
      <c r="J68" s="128" t="str">
        <f>'Vize-2'!AT67</f>
        <v xml:space="preserve"> </v>
      </c>
      <c r="K68" s="128" t="str">
        <f>Final!AT67</f>
        <v xml:space="preserve"> </v>
      </c>
      <c r="L68" s="128" t="str">
        <f>Bütünleme!AT67</f>
        <v xml:space="preserve"> </v>
      </c>
      <c r="M68" s="129" t="e">
        <f>IF(#REF!=" "," ",IF(#REF!&gt;=85,5,IF(#REF!&gt;=70,4,IF(#REF!&gt;=60,3,IF(#REF!&gt;=50,2,IF(#REF!&gt;=0,1,0))))))</f>
        <v>#REF!</v>
      </c>
      <c r="N68" s="128" t="str">
        <f>IF(SUM(I68:L68)=0,"",(IF(I68&lt;&gt;" ",I68*'Yazılı Tarihleri'!J4/100,0))+(IF(J68&lt;&gt;" ",J68*'Yazılı Tarihleri'!J5/100,0))+(IF(L68&lt;&gt;" ",L68*'Yazılı Tarihleri'!J6/100,(IF(K68&lt;&gt;" ",K68*'Yazılı Tarihleri'!J6/100,0)))))</f>
        <v/>
      </c>
      <c r="O68" s="136"/>
      <c r="P68" s="136"/>
      <c r="Q68" s="136"/>
      <c r="R68" s="136"/>
      <c r="S68" s="136"/>
      <c r="T68" s="136"/>
      <c r="AC68" s="136"/>
      <c r="AD68" s="136"/>
      <c r="AE68" s="136"/>
      <c r="AF68" s="136"/>
      <c r="AG68" s="136"/>
      <c r="AH68" s="136"/>
      <c r="AI68" s="136"/>
      <c r="AJ68" s="136"/>
      <c r="AK68" s="136"/>
      <c r="AL68" s="136"/>
      <c r="AM68" s="136"/>
      <c r="AN68" s="136"/>
      <c r="AO68" s="136"/>
      <c r="AP68" s="136"/>
      <c r="AQ68" s="136"/>
      <c r="AR68" s="136"/>
      <c r="AS68" s="136"/>
      <c r="AT68" s="136"/>
      <c r="AU68" s="136"/>
      <c r="AV68" s="136"/>
      <c r="AW68" s="136"/>
      <c r="AX68" s="136"/>
      <c r="AY68" s="136"/>
      <c r="AZ68" s="136"/>
      <c r="BA68" s="136"/>
      <c r="BB68" s="136"/>
      <c r="BC68" s="136"/>
      <c r="BD68" s="136"/>
      <c r="BE68" s="136"/>
      <c r="BF68" s="136"/>
      <c r="BG68" s="136"/>
      <c r="BH68" s="136"/>
      <c r="BI68" s="136"/>
      <c r="BJ68" s="136"/>
      <c r="BK68" s="136"/>
      <c r="BL68" s="136"/>
      <c r="BM68" s="136"/>
      <c r="BN68" s="136"/>
      <c r="BO68" s="136"/>
      <c r="BP68" s="136"/>
      <c r="BQ68" s="136"/>
      <c r="BR68" s="136"/>
      <c r="BS68" s="136"/>
      <c r="BT68" s="136"/>
      <c r="BU68" s="136"/>
      <c r="BV68" s="136"/>
      <c r="BW68" s="136"/>
      <c r="BX68" s="136"/>
      <c r="BY68" s="136"/>
      <c r="BZ68" s="136"/>
      <c r="CA68" s="136"/>
      <c r="CB68" s="136"/>
      <c r="CC68" s="136"/>
      <c r="CD68" s="136"/>
      <c r="CE68" s="136"/>
      <c r="CF68" s="136"/>
      <c r="CG68" s="136"/>
      <c r="CH68" s="136"/>
      <c r="CI68" s="136"/>
      <c r="CJ68" s="136"/>
      <c r="CK68" s="136"/>
      <c r="CL68" s="136"/>
      <c r="CM68" s="136"/>
    </row>
    <row r="69" spans="1:91" ht="15" customHeight="1" x14ac:dyDescent="0.2">
      <c r="A69" s="148">
        <f>'S. Listesi'!B67</f>
        <v>64</v>
      </c>
      <c r="B69" s="127" t="str">
        <f>IF('S. Listesi'!C66=0," ",'S. Listesi'!C66)</f>
        <v xml:space="preserve"> </v>
      </c>
      <c r="C69" s="320" t="str">
        <f>IF('S. Listesi'!D66=0,"  ",'S. Listesi'!D66)</f>
        <v xml:space="preserve">  </v>
      </c>
      <c r="D69" s="320"/>
      <c r="E69" s="320"/>
      <c r="F69" s="320"/>
      <c r="G69" s="320"/>
      <c r="H69" s="320"/>
      <c r="I69" s="128" t="str">
        <f>Vize!AT68</f>
        <v xml:space="preserve"> </v>
      </c>
      <c r="J69" s="128" t="str">
        <f>'Vize-2'!AT68</f>
        <v xml:space="preserve"> </v>
      </c>
      <c r="K69" s="128" t="str">
        <f>Final!AT68</f>
        <v xml:space="preserve"> </v>
      </c>
      <c r="L69" s="128" t="str">
        <f>Bütünleme!AT68</f>
        <v xml:space="preserve"> </v>
      </c>
      <c r="M69" s="129" t="e">
        <f>IF(#REF!=" "," ",IF(#REF!&gt;=85,5,IF(#REF!&gt;=70,4,IF(#REF!&gt;=60,3,IF(#REF!&gt;=50,2,IF(#REF!&gt;=0,1,0))))))</f>
        <v>#REF!</v>
      </c>
      <c r="N69" s="128" t="str">
        <f>IF(SUM(I69:L69)=0,"",(IF(I69&lt;&gt;" ",I69*'Yazılı Tarihleri'!J4/100,0))+(IF(J69&lt;&gt;" ",J69*'Yazılı Tarihleri'!J5/100,0))+(IF(L69&lt;&gt;" ",L69*'Yazılı Tarihleri'!J6/100,(IF(K69&lt;&gt;" ",K69*'Yazılı Tarihleri'!J6/100,0)))))</f>
        <v/>
      </c>
      <c r="O69" s="136"/>
      <c r="P69" s="136"/>
      <c r="Q69" s="136"/>
      <c r="R69" s="136"/>
      <c r="S69" s="136"/>
      <c r="T69" s="136"/>
      <c r="AC69" s="136"/>
      <c r="AD69" s="136"/>
      <c r="AE69" s="136"/>
      <c r="AF69" s="136"/>
      <c r="AG69" s="136"/>
      <c r="AH69" s="136"/>
      <c r="AI69" s="136"/>
      <c r="AJ69" s="136"/>
      <c r="AK69" s="136"/>
      <c r="AL69" s="136"/>
      <c r="AM69" s="136"/>
      <c r="AN69" s="136"/>
      <c r="AO69" s="136"/>
      <c r="AP69" s="136"/>
      <c r="AQ69" s="136"/>
      <c r="AR69" s="136"/>
      <c r="AS69" s="136"/>
      <c r="AT69" s="136"/>
      <c r="AU69" s="136"/>
      <c r="AV69" s="136"/>
      <c r="AW69" s="136"/>
      <c r="AX69" s="136"/>
      <c r="AY69" s="136"/>
      <c r="AZ69" s="136"/>
      <c r="BA69" s="136"/>
      <c r="BB69" s="136"/>
      <c r="BC69" s="136"/>
      <c r="BD69" s="136"/>
      <c r="BE69" s="136"/>
      <c r="BF69" s="136"/>
      <c r="BG69" s="136"/>
      <c r="BH69" s="136"/>
      <c r="BI69" s="136"/>
      <c r="BJ69" s="136"/>
      <c r="BK69" s="136"/>
      <c r="BL69" s="136"/>
      <c r="BM69" s="136"/>
      <c r="BN69" s="136"/>
      <c r="BO69" s="136"/>
      <c r="BP69" s="136"/>
      <c r="BQ69" s="136"/>
      <c r="BR69" s="136"/>
      <c r="BS69" s="136"/>
      <c r="BT69" s="136"/>
      <c r="BU69" s="136"/>
      <c r="BV69" s="136"/>
      <c r="BW69" s="136"/>
      <c r="BX69" s="136"/>
      <c r="BY69" s="136"/>
      <c r="BZ69" s="136"/>
      <c r="CA69" s="136"/>
      <c r="CB69" s="136"/>
      <c r="CC69" s="136"/>
      <c r="CD69" s="136"/>
      <c r="CE69" s="136"/>
      <c r="CF69" s="136"/>
      <c r="CG69" s="136"/>
      <c r="CH69" s="136"/>
      <c r="CI69" s="136"/>
      <c r="CJ69" s="136"/>
      <c r="CK69" s="136"/>
      <c r="CL69" s="136"/>
      <c r="CM69" s="136"/>
    </row>
    <row r="70" spans="1:91" ht="15" customHeight="1" x14ac:dyDescent="0.2">
      <c r="A70" s="148">
        <f>'S. Listesi'!B68</f>
        <v>65</v>
      </c>
      <c r="B70" s="127" t="str">
        <f>IF('S. Listesi'!C67=0," ",'S. Listesi'!C67)</f>
        <v xml:space="preserve"> </v>
      </c>
      <c r="C70" s="320" t="str">
        <f>IF('S. Listesi'!D67=0,"  ",'S. Listesi'!D67)</f>
        <v xml:space="preserve">  </v>
      </c>
      <c r="D70" s="320"/>
      <c r="E70" s="320"/>
      <c r="F70" s="320"/>
      <c r="G70" s="320"/>
      <c r="H70" s="320"/>
      <c r="I70" s="128" t="str">
        <f>Vize!AT69</f>
        <v xml:space="preserve"> </v>
      </c>
      <c r="J70" s="128" t="str">
        <f>'Vize-2'!AT69</f>
        <v xml:space="preserve"> </v>
      </c>
      <c r="K70" s="128" t="str">
        <f>Final!AT69</f>
        <v xml:space="preserve"> </v>
      </c>
      <c r="L70" s="128" t="str">
        <f>Bütünleme!AT69</f>
        <v xml:space="preserve"> </v>
      </c>
      <c r="M70" s="129" t="e">
        <f>IF(#REF!=" "," ",IF(#REF!&gt;=85,5,IF(#REF!&gt;=70,4,IF(#REF!&gt;=60,3,IF(#REF!&gt;=50,2,IF(#REF!&gt;=0,1,0))))))</f>
        <v>#REF!</v>
      </c>
      <c r="N70" s="128" t="str">
        <f>IF(SUM(I70:L70)=0,"",(IF(I70&lt;&gt;" ",I70*'Yazılı Tarihleri'!J4/100,0))+(IF(J70&lt;&gt;" ",J70*'Yazılı Tarihleri'!J5/100,0))+(IF(L70&lt;&gt;" ",L70*'Yazılı Tarihleri'!J6/100,(IF(K70&lt;&gt;" ",K70*'Yazılı Tarihleri'!J6/100,0)))))</f>
        <v/>
      </c>
      <c r="O70" s="136"/>
      <c r="P70" s="136"/>
      <c r="Q70" s="136"/>
      <c r="R70" s="136"/>
      <c r="S70" s="136"/>
      <c r="T70" s="136"/>
      <c r="AC70" s="136"/>
      <c r="AD70" s="136"/>
      <c r="AE70" s="136"/>
      <c r="AF70" s="136"/>
      <c r="AG70" s="136"/>
      <c r="AH70" s="136"/>
      <c r="AI70" s="136"/>
      <c r="AJ70" s="136"/>
      <c r="AK70" s="136"/>
      <c r="AL70" s="136"/>
      <c r="AM70" s="136"/>
      <c r="AN70" s="136"/>
      <c r="AO70" s="136"/>
      <c r="AP70" s="136"/>
      <c r="AQ70" s="136"/>
      <c r="AR70" s="136"/>
      <c r="AS70" s="136"/>
      <c r="AT70" s="136"/>
      <c r="AU70" s="136"/>
      <c r="AV70" s="136"/>
      <c r="AW70" s="136"/>
      <c r="AX70" s="136"/>
      <c r="AY70" s="136"/>
      <c r="AZ70" s="136"/>
      <c r="BA70" s="136"/>
      <c r="BB70" s="136"/>
      <c r="BC70" s="136"/>
      <c r="BD70" s="136"/>
      <c r="BE70" s="136"/>
      <c r="BF70" s="136"/>
      <c r="BG70" s="136"/>
      <c r="BH70" s="136"/>
      <c r="BI70" s="136"/>
      <c r="BJ70" s="136"/>
      <c r="BK70" s="136"/>
      <c r="BL70" s="136"/>
      <c r="BM70" s="136"/>
      <c r="BN70" s="136"/>
      <c r="BO70" s="136"/>
      <c r="BP70" s="136"/>
      <c r="BQ70" s="136"/>
      <c r="BR70" s="136"/>
      <c r="BS70" s="136"/>
      <c r="BT70" s="136"/>
      <c r="BU70" s="136"/>
      <c r="BV70" s="136"/>
      <c r="BW70" s="136"/>
      <c r="BX70" s="136"/>
      <c r="BY70" s="136"/>
      <c r="BZ70" s="136"/>
      <c r="CA70" s="136"/>
      <c r="CB70" s="136"/>
      <c r="CC70" s="136"/>
      <c r="CD70" s="136"/>
      <c r="CE70" s="136"/>
      <c r="CF70" s="136"/>
      <c r="CG70" s="136"/>
      <c r="CH70" s="136"/>
      <c r="CI70" s="136"/>
      <c r="CJ70" s="136"/>
      <c r="CK70" s="136"/>
      <c r="CL70" s="136"/>
      <c r="CM70" s="136"/>
    </row>
    <row r="71" spans="1:91" ht="15" customHeight="1" x14ac:dyDescent="0.2">
      <c r="A71" s="148">
        <f>'S. Listesi'!B69</f>
        <v>66</v>
      </c>
      <c r="B71" s="127" t="str">
        <f>IF('S. Listesi'!C68=0," ",'S. Listesi'!C68)</f>
        <v xml:space="preserve"> </v>
      </c>
      <c r="C71" s="320" t="str">
        <f>IF('S. Listesi'!D68=0,"  ",'S. Listesi'!D68)</f>
        <v xml:space="preserve">  </v>
      </c>
      <c r="D71" s="320"/>
      <c r="E71" s="320"/>
      <c r="F71" s="320"/>
      <c r="G71" s="320"/>
      <c r="H71" s="320"/>
      <c r="I71" s="128" t="str">
        <f>Vize!AT70</f>
        <v xml:space="preserve"> </v>
      </c>
      <c r="J71" s="128" t="str">
        <f>'Vize-2'!AT70</f>
        <v xml:space="preserve"> </v>
      </c>
      <c r="K71" s="128" t="str">
        <f>Final!AT70</f>
        <v xml:space="preserve"> </v>
      </c>
      <c r="L71" s="128" t="str">
        <f>Bütünleme!AT70</f>
        <v xml:space="preserve"> </v>
      </c>
      <c r="M71" s="129" t="e">
        <f>IF(#REF!=" "," ",IF(#REF!&gt;=85,5,IF(#REF!&gt;=70,4,IF(#REF!&gt;=60,3,IF(#REF!&gt;=50,2,IF(#REF!&gt;=0,1,0))))))</f>
        <v>#REF!</v>
      </c>
      <c r="N71" s="128" t="str">
        <f>IF(SUM(I71:L71)=0,"",(IF(I71&lt;&gt;" ",I71*'Yazılı Tarihleri'!J4/100,0))+(IF(J71&lt;&gt;" ",J71*'Yazılı Tarihleri'!J5/100,0))+(IF(L71&lt;&gt;" ",L71*'Yazılı Tarihleri'!J6/100,(IF(K71&lt;&gt;" ",K71*'Yazılı Tarihleri'!J6/100,0)))))</f>
        <v/>
      </c>
      <c r="O71" s="136"/>
      <c r="P71" s="136"/>
      <c r="Q71" s="136"/>
      <c r="R71" s="136"/>
      <c r="S71" s="136"/>
      <c r="T71" s="136"/>
      <c r="AC71" s="136"/>
      <c r="AD71" s="136"/>
      <c r="AE71" s="136"/>
      <c r="AF71" s="136"/>
      <c r="AG71" s="136"/>
      <c r="AH71" s="136"/>
      <c r="AI71" s="136"/>
      <c r="AJ71" s="136"/>
      <c r="AK71" s="136"/>
      <c r="AL71" s="136"/>
      <c r="AM71" s="136"/>
      <c r="AN71" s="136"/>
      <c r="AO71" s="136"/>
      <c r="AP71" s="136"/>
      <c r="AQ71" s="136"/>
      <c r="AR71" s="136"/>
      <c r="AS71" s="136"/>
      <c r="AT71" s="136"/>
      <c r="AU71" s="136"/>
      <c r="AV71" s="136"/>
      <c r="AW71" s="136"/>
      <c r="AX71" s="136"/>
      <c r="AY71" s="136"/>
      <c r="AZ71" s="136"/>
      <c r="BA71" s="136"/>
      <c r="BB71" s="136"/>
      <c r="BC71" s="136"/>
      <c r="BD71" s="136"/>
      <c r="BE71" s="136"/>
      <c r="BF71" s="136"/>
      <c r="BG71" s="136"/>
      <c r="BH71" s="136"/>
      <c r="BI71" s="136"/>
      <c r="BJ71" s="136"/>
      <c r="BK71" s="136"/>
      <c r="BL71" s="136"/>
      <c r="BM71" s="136"/>
      <c r="BN71" s="136"/>
      <c r="BO71" s="136"/>
      <c r="BP71" s="136"/>
      <c r="BQ71" s="136"/>
      <c r="BR71" s="136"/>
      <c r="BS71" s="136"/>
      <c r="BT71" s="136"/>
      <c r="BU71" s="136"/>
      <c r="BV71" s="136"/>
      <c r="BW71" s="136"/>
      <c r="BX71" s="136"/>
      <c r="BY71" s="136"/>
      <c r="BZ71" s="136"/>
      <c r="CA71" s="136"/>
      <c r="CB71" s="136"/>
      <c r="CC71" s="136"/>
      <c r="CD71" s="136"/>
      <c r="CE71" s="136"/>
      <c r="CF71" s="136"/>
      <c r="CG71" s="136"/>
      <c r="CH71" s="136"/>
      <c r="CI71" s="136"/>
      <c r="CJ71" s="136"/>
      <c r="CK71" s="136"/>
      <c r="CL71" s="136"/>
      <c r="CM71" s="136"/>
    </row>
    <row r="72" spans="1:91" ht="15" customHeight="1" x14ac:dyDescent="0.2">
      <c r="A72" s="148">
        <f>'S. Listesi'!B70</f>
        <v>67</v>
      </c>
      <c r="B72" s="127" t="str">
        <f>IF('S. Listesi'!C69=0," ",'S. Listesi'!C69)</f>
        <v xml:space="preserve"> </v>
      </c>
      <c r="C72" s="320" t="str">
        <f>IF('S. Listesi'!D69=0,"  ",'S. Listesi'!D69)</f>
        <v xml:space="preserve">  </v>
      </c>
      <c r="D72" s="320"/>
      <c r="E72" s="320"/>
      <c r="F72" s="320"/>
      <c r="G72" s="320"/>
      <c r="H72" s="320"/>
      <c r="I72" s="128" t="str">
        <f>Vize!AT71</f>
        <v xml:space="preserve"> </v>
      </c>
      <c r="J72" s="128" t="str">
        <f>'Vize-2'!AT71</f>
        <v xml:space="preserve"> </v>
      </c>
      <c r="K72" s="128" t="str">
        <f>Final!AT71</f>
        <v xml:space="preserve"> </v>
      </c>
      <c r="L72" s="128" t="str">
        <f>Bütünleme!AT71</f>
        <v xml:space="preserve"> </v>
      </c>
      <c r="M72" s="129" t="e">
        <f>IF(#REF!=" "," ",IF(#REF!&gt;=85,5,IF(#REF!&gt;=70,4,IF(#REF!&gt;=60,3,IF(#REF!&gt;=50,2,IF(#REF!&gt;=0,1,0))))))</f>
        <v>#REF!</v>
      </c>
      <c r="N72" s="128" t="str">
        <f>IF(SUM(I72:L72)=0,"",(IF(I72&lt;&gt;" ",I72*'Yazılı Tarihleri'!J4/100,0))+(IF(J72&lt;&gt;" ",J72*'Yazılı Tarihleri'!J5/100,0))+(IF(L72&lt;&gt;" ",L72*'Yazılı Tarihleri'!J6/100,(IF(K72&lt;&gt;" ",K72*'Yazılı Tarihleri'!J6/100,0)))))</f>
        <v/>
      </c>
      <c r="O72" s="136"/>
      <c r="P72" s="136"/>
      <c r="Q72" s="136"/>
      <c r="R72" s="136"/>
      <c r="S72" s="136"/>
      <c r="T72" s="136"/>
      <c r="AC72" s="136"/>
      <c r="AD72" s="136"/>
      <c r="AE72" s="136"/>
      <c r="AF72" s="136"/>
      <c r="AG72" s="136"/>
      <c r="AH72" s="136"/>
      <c r="AI72" s="136"/>
      <c r="AJ72" s="136"/>
      <c r="AK72" s="136"/>
      <c r="AL72" s="136"/>
      <c r="AM72" s="136"/>
      <c r="AN72" s="136"/>
      <c r="AO72" s="136"/>
      <c r="AP72" s="136"/>
      <c r="AQ72" s="136"/>
      <c r="AR72" s="136"/>
      <c r="AS72" s="136"/>
      <c r="AT72" s="136"/>
      <c r="AU72" s="136"/>
      <c r="AV72" s="136"/>
      <c r="AW72" s="136"/>
      <c r="AX72" s="136"/>
      <c r="AY72" s="136"/>
      <c r="AZ72" s="136"/>
      <c r="BA72" s="136"/>
      <c r="BB72" s="136"/>
      <c r="BC72" s="136"/>
      <c r="BD72" s="136"/>
      <c r="BE72" s="136"/>
      <c r="BF72" s="136"/>
      <c r="BG72" s="136"/>
      <c r="BH72" s="136"/>
      <c r="BI72" s="136"/>
      <c r="BJ72" s="136"/>
      <c r="BK72" s="136"/>
      <c r="BL72" s="136"/>
      <c r="BM72" s="136"/>
      <c r="BN72" s="136"/>
      <c r="BO72" s="136"/>
      <c r="BP72" s="136"/>
      <c r="BQ72" s="136"/>
      <c r="BR72" s="136"/>
      <c r="BS72" s="136"/>
      <c r="BT72" s="136"/>
      <c r="BU72" s="136"/>
      <c r="BV72" s="136"/>
      <c r="BW72" s="136"/>
      <c r="BX72" s="136"/>
      <c r="BY72" s="136"/>
      <c r="BZ72" s="136"/>
      <c r="CA72" s="136"/>
      <c r="CB72" s="136"/>
      <c r="CC72" s="136"/>
      <c r="CD72" s="136"/>
      <c r="CE72" s="136"/>
      <c r="CF72" s="136"/>
      <c r="CG72" s="136"/>
      <c r="CH72" s="136"/>
      <c r="CI72" s="136"/>
      <c r="CJ72" s="136"/>
      <c r="CK72" s="136"/>
      <c r="CL72" s="136"/>
      <c r="CM72" s="136"/>
    </row>
    <row r="73" spans="1:91" ht="15" customHeight="1" x14ac:dyDescent="0.2">
      <c r="A73" s="148">
        <f>'S. Listesi'!B71</f>
        <v>68</v>
      </c>
      <c r="B73" s="127" t="str">
        <f>IF('S. Listesi'!C70=0," ",'S. Listesi'!C70)</f>
        <v xml:space="preserve"> </v>
      </c>
      <c r="C73" s="320" t="str">
        <f>IF('S. Listesi'!D70=0,"  ",'S. Listesi'!D70)</f>
        <v xml:space="preserve">  </v>
      </c>
      <c r="D73" s="320"/>
      <c r="E73" s="320"/>
      <c r="F73" s="320"/>
      <c r="G73" s="320"/>
      <c r="H73" s="320"/>
      <c r="I73" s="128" t="str">
        <f>Vize!AT72</f>
        <v xml:space="preserve"> </v>
      </c>
      <c r="J73" s="128" t="str">
        <f>'Vize-2'!AT72</f>
        <v xml:space="preserve"> </v>
      </c>
      <c r="K73" s="128" t="str">
        <f>Final!AT72</f>
        <v xml:space="preserve"> </v>
      </c>
      <c r="L73" s="128" t="str">
        <f>Bütünleme!AT72</f>
        <v xml:space="preserve"> </v>
      </c>
      <c r="M73" s="129" t="e">
        <f>IF(#REF!=" "," ",IF(#REF!&gt;=85,5,IF(#REF!&gt;=70,4,IF(#REF!&gt;=60,3,IF(#REF!&gt;=50,2,IF(#REF!&gt;=0,1,0))))))</f>
        <v>#REF!</v>
      </c>
      <c r="N73" s="128" t="str">
        <f>IF(SUM(I73:L73)=0,"",(IF(I73&lt;&gt;" ",I73*'Yazılı Tarihleri'!J4/100,0))+(IF(J73&lt;&gt;" ",J73*'Yazılı Tarihleri'!J5/100,0))+(IF(L73&lt;&gt;" ",L73*'Yazılı Tarihleri'!J6/100,(IF(K73&lt;&gt;" ",K73*'Yazılı Tarihleri'!J6/100,0)))))</f>
        <v/>
      </c>
      <c r="O73" s="136"/>
      <c r="P73" s="136"/>
      <c r="Q73" s="136"/>
      <c r="R73" s="136"/>
      <c r="S73" s="136"/>
      <c r="T73" s="136"/>
      <c r="AC73" s="136"/>
      <c r="AD73" s="136"/>
      <c r="AE73" s="136"/>
      <c r="AF73" s="136"/>
      <c r="AG73" s="136"/>
      <c r="AH73" s="136"/>
      <c r="AI73" s="136"/>
      <c r="AJ73" s="136"/>
      <c r="AK73" s="136"/>
      <c r="AL73" s="136"/>
      <c r="AM73" s="136"/>
      <c r="AN73" s="136"/>
      <c r="AO73" s="136"/>
      <c r="AP73" s="136"/>
      <c r="AQ73" s="136"/>
      <c r="AR73" s="136"/>
      <c r="AS73" s="136"/>
      <c r="AT73" s="136"/>
      <c r="AU73" s="136"/>
      <c r="AV73" s="136"/>
      <c r="AW73" s="136"/>
      <c r="AX73" s="136"/>
      <c r="AY73" s="136"/>
      <c r="AZ73" s="136"/>
      <c r="BA73" s="136"/>
      <c r="BB73" s="136"/>
      <c r="BC73" s="136"/>
      <c r="BD73" s="136"/>
      <c r="BE73" s="136"/>
      <c r="BF73" s="136"/>
      <c r="BG73" s="136"/>
      <c r="BH73" s="136"/>
      <c r="BI73" s="136"/>
      <c r="BJ73" s="136"/>
      <c r="BK73" s="136"/>
      <c r="BL73" s="136"/>
      <c r="BM73" s="136"/>
      <c r="BN73" s="136"/>
      <c r="BO73" s="136"/>
      <c r="BP73" s="136"/>
      <c r="BQ73" s="136"/>
      <c r="BR73" s="136"/>
      <c r="BS73" s="136"/>
      <c r="BT73" s="136"/>
      <c r="BU73" s="136"/>
      <c r="BV73" s="136"/>
      <c r="BW73" s="136"/>
      <c r="BX73" s="136"/>
      <c r="BY73" s="136"/>
      <c r="BZ73" s="136"/>
      <c r="CA73" s="136"/>
      <c r="CB73" s="136"/>
      <c r="CC73" s="136"/>
      <c r="CD73" s="136"/>
      <c r="CE73" s="136"/>
      <c r="CF73" s="136"/>
      <c r="CG73" s="136"/>
      <c r="CH73" s="136"/>
      <c r="CI73" s="136"/>
      <c r="CJ73" s="136"/>
      <c r="CK73" s="136"/>
      <c r="CL73" s="136"/>
      <c r="CM73" s="136"/>
    </row>
    <row r="74" spans="1:91" ht="15" customHeight="1" x14ac:dyDescent="0.2">
      <c r="A74" s="148">
        <f>'S. Listesi'!B72</f>
        <v>69</v>
      </c>
      <c r="B74" s="127" t="str">
        <f>IF('S. Listesi'!C71=0," ",'S. Listesi'!C71)</f>
        <v xml:space="preserve"> </v>
      </c>
      <c r="C74" s="320" t="str">
        <f>IF('S. Listesi'!D71=0,"  ",'S. Listesi'!D71)</f>
        <v xml:space="preserve">  </v>
      </c>
      <c r="D74" s="320"/>
      <c r="E74" s="320"/>
      <c r="F74" s="320"/>
      <c r="G74" s="320"/>
      <c r="H74" s="320"/>
      <c r="I74" s="128" t="str">
        <f>Vize!AT73</f>
        <v xml:space="preserve"> </v>
      </c>
      <c r="J74" s="128" t="str">
        <f>'Vize-2'!AT73</f>
        <v xml:space="preserve"> </v>
      </c>
      <c r="K74" s="128" t="str">
        <f>Final!AT73</f>
        <v xml:space="preserve"> </v>
      </c>
      <c r="L74" s="128" t="str">
        <f>Bütünleme!AT73</f>
        <v xml:space="preserve"> </v>
      </c>
      <c r="M74" s="129" t="e">
        <f>IF(#REF!=" "," ",IF(#REF!&gt;=85,5,IF(#REF!&gt;=70,4,IF(#REF!&gt;=60,3,IF(#REF!&gt;=50,2,IF(#REF!&gt;=0,1,0))))))</f>
        <v>#REF!</v>
      </c>
      <c r="N74" s="128" t="str">
        <f>IF(SUM(I74:L74)=0,"",(IF(I74&lt;&gt;" ",I74*'Yazılı Tarihleri'!J4/100,0))+(IF(J74&lt;&gt;" ",J74*'Yazılı Tarihleri'!J5/100,0))+(IF(L74&lt;&gt;" ",L74*'Yazılı Tarihleri'!J6/100,(IF(K74&lt;&gt;" ",K74*'Yazılı Tarihleri'!J6/100,0)))))</f>
        <v/>
      </c>
      <c r="O74" s="136"/>
      <c r="P74" s="136"/>
      <c r="Q74" s="136"/>
      <c r="R74" s="136"/>
      <c r="S74" s="136"/>
      <c r="T74" s="136"/>
      <c r="AC74" s="136"/>
      <c r="AD74" s="136"/>
      <c r="AE74" s="136"/>
      <c r="AF74" s="136"/>
      <c r="AG74" s="136"/>
      <c r="AH74" s="136"/>
      <c r="AI74" s="136"/>
      <c r="AJ74" s="136"/>
      <c r="AK74" s="136"/>
      <c r="AL74" s="136"/>
      <c r="AM74" s="136"/>
      <c r="AN74" s="136"/>
      <c r="AO74" s="136"/>
      <c r="AP74" s="136"/>
      <c r="AQ74" s="136"/>
      <c r="AR74" s="136"/>
      <c r="AS74" s="136"/>
      <c r="AT74" s="136"/>
      <c r="AU74" s="136"/>
      <c r="AV74" s="136"/>
      <c r="AW74" s="136"/>
      <c r="AX74" s="136"/>
      <c r="AY74" s="136"/>
      <c r="AZ74" s="136"/>
      <c r="BA74" s="136"/>
      <c r="BB74" s="136"/>
      <c r="BC74" s="136"/>
      <c r="BD74" s="136"/>
      <c r="BE74" s="136"/>
      <c r="BF74" s="136"/>
      <c r="BG74" s="136"/>
      <c r="BH74" s="136"/>
      <c r="BI74" s="136"/>
      <c r="BJ74" s="136"/>
      <c r="BK74" s="136"/>
      <c r="BL74" s="136"/>
      <c r="BM74" s="136"/>
      <c r="BN74" s="136"/>
      <c r="BO74" s="136"/>
      <c r="BP74" s="136"/>
      <c r="BQ74" s="136"/>
      <c r="BR74" s="136"/>
      <c r="BS74" s="136"/>
      <c r="BT74" s="136"/>
      <c r="BU74" s="136"/>
      <c r="BV74" s="136"/>
      <c r="BW74" s="136"/>
      <c r="BX74" s="136"/>
      <c r="BY74" s="136"/>
      <c r="BZ74" s="136"/>
      <c r="CA74" s="136"/>
      <c r="CB74" s="136"/>
      <c r="CC74" s="136"/>
      <c r="CD74" s="136"/>
      <c r="CE74" s="136"/>
      <c r="CF74" s="136"/>
      <c r="CG74" s="136"/>
      <c r="CH74" s="136"/>
      <c r="CI74" s="136"/>
      <c r="CJ74" s="136"/>
      <c r="CK74" s="136"/>
      <c r="CL74" s="136"/>
      <c r="CM74" s="136"/>
    </row>
    <row r="75" spans="1:91" ht="15" customHeight="1" x14ac:dyDescent="0.2">
      <c r="A75" s="148">
        <f>'S. Listesi'!B73</f>
        <v>70</v>
      </c>
      <c r="B75" s="127" t="str">
        <f>IF('S. Listesi'!C72=0," ",'S. Listesi'!C72)</f>
        <v xml:space="preserve"> </v>
      </c>
      <c r="C75" s="320" t="str">
        <f>IF('S. Listesi'!D72=0,"  ",'S. Listesi'!D72)</f>
        <v xml:space="preserve">  </v>
      </c>
      <c r="D75" s="320"/>
      <c r="E75" s="320"/>
      <c r="F75" s="320"/>
      <c r="G75" s="320"/>
      <c r="H75" s="320"/>
      <c r="I75" s="128" t="str">
        <f>Vize!AT74</f>
        <v xml:space="preserve"> </v>
      </c>
      <c r="J75" s="128" t="str">
        <f>'Vize-2'!AT74</f>
        <v xml:space="preserve"> </v>
      </c>
      <c r="K75" s="128" t="str">
        <f>Final!AT74</f>
        <v xml:space="preserve"> </v>
      </c>
      <c r="L75" s="128" t="str">
        <f>Bütünleme!AT74</f>
        <v xml:space="preserve"> </v>
      </c>
      <c r="M75" s="129" t="e">
        <f>IF(#REF!=" "," ",IF(#REF!&gt;=85,5,IF(#REF!&gt;=70,4,IF(#REF!&gt;=60,3,IF(#REF!&gt;=50,2,IF(#REF!&gt;=0,1,0))))))</f>
        <v>#REF!</v>
      </c>
      <c r="N75" s="128" t="str">
        <f>IF(SUM(I75:L75)=0,"",(IF(I75&lt;&gt;" ",I75*'Yazılı Tarihleri'!J4/100,0))+(IF(J75&lt;&gt;" ",J75*'Yazılı Tarihleri'!J5/100,0))+(IF(L75&lt;&gt;" ",L75*'Yazılı Tarihleri'!J6/100,(IF(K75&lt;&gt;" ",K75*'Yazılı Tarihleri'!J6/100,0)))))</f>
        <v/>
      </c>
      <c r="O75" s="136"/>
      <c r="P75" s="136"/>
      <c r="Q75" s="136"/>
      <c r="R75" s="136"/>
      <c r="S75" s="136"/>
      <c r="T75" s="136"/>
      <c r="AC75" s="136"/>
      <c r="AD75" s="136"/>
      <c r="AE75" s="136"/>
      <c r="AF75" s="136"/>
      <c r="AG75" s="136"/>
      <c r="AH75" s="136"/>
      <c r="AI75" s="136"/>
      <c r="AJ75" s="136"/>
      <c r="AK75" s="136"/>
      <c r="AL75" s="136"/>
      <c r="AM75" s="136"/>
      <c r="AN75" s="136"/>
      <c r="AO75" s="136"/>
      <c r="AP75" s="136"/>
      <c r="AQ75" s="136"/>
      <c r="AR75" s="136"/>
      <c r="AS75" s="136"/>
      <c r="AT75" s="136"/>
      <c r="AU75" s="136"/>
      <c r="AV75" s="136"/>
      <c r="AW75" s="136"/>
      <c r="AX75" s="136"/>
      <c r="AY75" s="136"/>
      <c r="AZ75" s="136"/>
      <c r="BA75" s="136"/>
      <c r="BB75" s="136"/>
      <c r="BC75" s="136"/>
      <c r="BD75" s="136"/>
      <c r="BE75" s="136"/>
      <c r="BF75" s="136"/>
      <c r="BG75" s="136"/>
      <c r="BH75" s="136"/>
      <c r="BI75" s="136"/>
      <c r="BJ75" s="136"/>
      <c r="BK75" s="136"/>
      <c r="BL75" s="136"/>
      <c r="BM75" s="136"/>
      <c r="BN75" s="136"/>
      <c r="BO75" s="136"/>
      <c r="BP75" s="136"/>
      <c r="BQ75" s="136"/>
      <c r="BR75" s="136"/>
      <c r="BS75" s="136"/>
      <c r="BT75" s="136"/>
      <c r="BU75" s="136"/>
      <c r="BV75" s="136"/>
      <c r="BW75" s="136"/>
      <c r="BX75" s="136"/>
      <c r="BY75" s="136"/>
      <c r="BZ75" s="136"/>
      <c r="CA75" s="136"/>
      <c r="CB75" s="136"/>
      <c r="CC75" s="136"/>
      <c r="CD75" s="136"/>
      <c r="CE75" s="136"/>
      <c r="CF75" s="136"/>
      <c r="CG75" s="136"/>
      <c r="CH75" s="136"/>
      <c r="CI75" s="136"/>
      <c r="CJ75" s="136"/>
      <c r="CK75" s="136"/>
      <c r="CL75" s="136"/>
      <c r="CM75" s="136"/>
    </row>
    <row r="76" spans="1:91" ht="15" customHeight="1" x14ac:dyDescent="0.2">
      <c r="A76" s="148">
        <f>'S. Listesi'!B74</f>
        <v>71</v>
      </c>
      <c r="B76" s="127" t="str">
        <f>IF('S. Listesi'!C73=0," ",'S. Listesi'!C73)</f>
        <v xml:space="preserve"> </v>
      </c>
      <c r="C76" s="320" t="str">
        <f>IF('S. Listesi'!D73=0,"  ",'S. Listesi'!D73)</f>
        <v xml:space="preserve">  </v>
      </c>
      <c r="D76" s="320"/>
      <c r="E76" s="320"/>
      <c r="F76" s="320"/>
      <c r="G76" s="320"/>
      <c r="H76" s="320"/>
      <c r="I76" s="128" t="str">
        <f>Vize!AT75</f>
        <v xml:space="preserve"> </v>
      </c>
      <c r="J76" s="128" t="str">
        <f>'Vize-2'!AT75</f>
        <v xml:space="preserve"> </v>
      </c>
      <c r="K76" s="128" t="str">
        <f>Final!AT75</f>
        <v xml:space="preserve"> </v>
      </c>
      <c r="L76" s="128" t="str">
        <f>Bütünleme!AT75</f>
        <v xml:space="preserve"> </v>
      </c>
      <c r="M76" s="129" t="e">
        <f>IF(#REF!=" "," ",IF(#REF!&gt;=85,5,IF(#REF!&gt;=70,4,IF(#REF!&gt;=60,3,IF(#REF!&gt;=50,2,IF(#REF!&gt;=0,1,0))))))</f>
        <v>#REF!</v>
      </c>
      <c r="N76" s="128" t="str">
        <f>IF(SUM(I76:L76)=0,"",(IF(I76&lt;&gt;" ",I76*'Yazılı Tarihleri'!J4/100,0))+(IF(J76&lt;&gt;" ",J76*'Yazılı Tarihleri'!J5/100,0))+(IF(L76&lt;&gt;" ",L76*'Yazılı Tarihleri'!J6/100,(IF(K76&lt;&gt;" ",K76*'Yazılı Tarihleri'!J6/100,0)))))</f>
        <v/>
      </c>
      <c r="O76" s="136"/>
      <c r="P76" s="136"/>
      <c r="Q76" s="136"/>
      <c r="R76" s="136"/>
      <c r="S76" s="136"/>
      <c r="T76" s="136"/>
      <c r="AC76" s="136"/>
      <c r="AD76" s="136"/>
      <c r="AE76" s="136"/>
      <c r="AF76" s="136"/>
      <c r="AG76" s="136"/>
      <c r="AH76" s="136"/>
      <c r="AI76" s="136"/>
      <c r="AJ76" s="136"/>
      <c r="AK76" s="136"/>
      <c r="AL76" s="136"/>
      <c r="AM76" s="136"/>
      <c r="AN76" s="136"/>
      <c r="AO76" s="136"/>
      <c r="AP76" s="136"/>
      <c r="AQ76" s="136"/>
      <c r="AR76" s="136"/>
      <c r="AS76" s="136"/>
      <c r="AT76" s="136"/>
      <c r="AU76" s="136"/>
      <c r="AV76" s="136"/>
      <c r="AW76" s="136"/>
      <c r="AX76" s="136"/>
      <c r="AY76" s="136"/>
      <c r="AZ76" s="136"/>
      <c r="BA76" s="136"/>
      <c r="BB76" s="136"/>
      <c r="BC76" s="136"/>
      <c r="BD76" s="136"/>
      <c r="BE76" s="136"/>
      <c r="BF76" s="136"/>
      <c r="BG76" s="136"/>
      <c r="BH76" s="136"/>
      <c r="BI76" s="136"/>
      <c r="BJ76" s="136"/>
      <c r="BK76" s="136"/>
      <c r="BL76" s="136"/>
      <c r="BM76" s="136"/>
      <c r="BN76" s="136"/>
      <c r="BO76" s="136"/>
      <c r="BP76" s="136"/>
      <c r="BQ76" s="136"/>
      <c r="BR76" s="136"/>
      <c r="BS76" s="136"/>
      <c r="BT76" s="136"/>
      <c r="BU76" s="136"/>
      <c r="BV76" s="136"/>
      <c r="BW76" s="136"/>
      <c r="BX76" s="136"/>
      <c r="BY76" s="136"/>
      <c r="BZ76" s="136"/>
      <c r="CA76" s="136"/>
      <c r="CB76" s="136"/>
      <c r="CC76" s="136"/>
      <c r="CD76" s="136"/>
      <c r="CE76" s="136"/>
      <c r="CF76" s="136"/>
      <c r="CG76" s="136"/>
      <c r="CH76" s="136"/>
      <c r="CI76" s="136"/>
      <c r="CJ76" s="136"/>
      <c r="CK76" s="136"/>
      <c r="CL76" s="136"/>
      <c r="CM76" s="136"/>
    </row>
    <row r="77" spans="1:91" ht="15" customHeight="1" x14ac:dyDescent="0.2">
      <c r="A77" s="148">
        <f>'S. Listesi'!B75</f>
        <v>72</v>
      </c>
      <c r="B77" s="127" t="str">
        <f>IF('S. Listesi'!C74=0," ",'S. Listesi'!C74)</f>
        <v xml:space="preserve"> </v>
      </c>
      <c r="C77" s="320" t="str">
        <f>IF('S. Listesi'!D74=0,"  ",'S. Listesi'!D74)</f>
        <v xml:space="preserve">  </v>
      </c>
      <c r="D77" s="320"/>
      <c r="E77" s="320"/>
      <c r="F77" s="320"/>
      <c r="G77" s="320"/>
      <c r="H77" s="320"/>
      <c r="I77" s="128" t="str">
        <f>Vize!AT76</f>
        <v xml:space="preserve"> </v>
      </c>
      <c r="J77" s="128" t="str">
        <f>'Vize-2'!AT76</f>
        <v xml:space="preserve"> </v>
      </c>
      <c r="K77" s="128" t="str">
        <f>Final!AT76</f>
        <v xml:space="preserve"> </v>
      </c>
      <c r="L77" s="128" t="str">
        <f>Bütünleme!AT76</f>
        <v xml:space="preserve"> </v>
      </c>
      <c r="M77" s="129" t="e">
        <f>IF(#REF!=" "," ",IF(#REF!&gt;=85,5,IF(#REF!&gt;=70,4,IF(#REF!&gt;=60,3,IF(#REF!&gt;=50,2,IF(#REF!&gt;=0,1,0))))))</f>
        <v>#REF!</v>
      </c>
      <c r="N77" s="128" t="str">
        <f>IF(SUM(I77:L77)=0,"",(IF(I77&lt;&gt;" ",I77*'Yazılı Tarihleri'!J4/100,0))+(IF(J77&lt;&gt;" ",J77*'Yazılı Tarihleri'!J5/100,0))+(IF(L77&lt;&gt;" ",L77*'Yazılı Tarihleri'!J6/100,(IF(K77&lt;&gt;" ",K77*'Yazılı Tarihleri'!J6/100,0)))))</f>
        <v/>
      </c>
      <c r="O77" s="136"/>
      <c r="P77" s="136"/>
      <c r="Q77" s="136"/>
      <c r="R77" s="136"/>
      <c r="S77" s="136"/>
      <c r="T77" s="136"/>
      <c r="AC77" s="136"/>
      <c r="AD77" s="136"/>
      <c r="AE77" s="136"/>
      <c r="AF77" s="136"/>
      <c r="AG77" s="136"/>
      <c r="AH77" s="136"/>
      <c r="AI77" s="136"/>
      <c r="AJ77" s="136"/>
      <c r="AK77" s="136"/>
      <c r="AL77" s="136"/>
      <c r="AM77" s="136"/>
      <c r="AN77" s="136"/>
      <c r="AO77" s="136"/>
      <c r="AP77" s="136"/>
      <c r="AQ77" s="136"/>
      <c r="AR77" s="136"/>
      <c r="AS77" s="136"/>
      <c r="AT77" s="136"/>
      <c r="AU77" s="136"/>
      <c r="AV77" s="136"/>
      <c r="AW77" s="136"/>
      <c r="AX77" s="136"/>
      <c r="AY77" s="136"/>
      <c r="AZ77" s="136"/>
      <c r="BA77" s="136"/>
      <c r="BB77" s="136"/>
      <c r="BC77" s="136"/>
      <c r="BD77" s="136"/>
      <c r="BE77" s="136"/>
      <c r="BF77" s="136"/>
      <c r="BG77" s="136"/>
      <c r="BH77" s="136"/>
      <c r="BI77" s="136"/>
      <c r="BJ77" s="136"/>
      <c r="BK77" s="136"/>
      <c r="BL77" s="136"/>
      <c r="BM77" s="136"/>
      <c r="BN77" s="136"/>
      <c r="BO77" s="136"/>
      <c r="BP77" s="136"/>
      <c r="BQ77" s="136"/>
      <c r="BR77" s="136"/>
      <c r="BS77" s="136"/>
      <c r="BT77" s="136"/>
      <c r="BU77" s="136"/>
      <c r="BV77" s="136"/>
      <c r="BW77" s="136"/>
      <c r="BX77" s="136"/>
      <c r="BY77" s="136"/>
      <c r="BZ77" s="136"/>
      <c r="CA77" s="136"/>
      <c r="CB77" s="136"/>
      <c r="CC77" s="136"/>
      <c r="CD77" s="136"/>
      <c r="CE77" s="136"/>
      <c r="CF77" s="136"/>
      <c r="CG77" s="136"/>
      <c r="CH77" s="136"/>
      <c r="CI77" s="136"/>
      <c r="CJ77" s="136"/>
      <c r="CK77" s="136"/>
      <c r="CL77" s="136"/>
      <c r="CM77" s="136"/>
    </row>
    <row r="78" spans="1:91" ht="15" customHeight="1" x14ac:dyDescent="0.2">
      <c r="A78" s="148">
        <f>'S. Listesi'!B76</f>
        <v>73</v>
      </c>
      <c r="B78" s="127" t="str">
        <f>IF('S. Listesi'!C75=0," ",'S. Listesi'!C75)</f>
        <v xml:space="preserve"> </v>
      </c>
      <c r="C78" s="320" t="str">
        <f>IF('S. Listesi'!D75=0,"  ",'S. Listesi'!D75)</f>
        <v xml:space="preserve">  </v>
      </c>
      <c r="D78" s="320"/>
      <c r="E78" s="320"/>
      <c r="F78" s="320"/>
      <c r="G78" s="320"/>
      <c r="H78" s="320"/>
      <c r="I78" s="128" t="str">
        <f>Vize!AT77</f>
        <v xml:space="preserve"> </v>
      </c>
      <c r="J78" s="128" t="str">
        <f>'Vize-2'!AT77</f>
        <v xml:space="preserve"> </v>
      </c>
      <c r="K78" s="128" t="str">
        <f>Final!AT77</f>
        <v xml:space="preserve"> </v>
      </c>
      <c r="L78" s="128" t="str">
        <f>Bütünleme!AT77</f>
        <v xml:space="preserve"> </v>
      </c>
      <c r="M78" s="129" t="e">
        <f>IF(#REF!=" "," ",IF(#REF!&gt;=85,5,IF(#REF!&gt;=70,4,IF(#REF!&gt;=60,3,IF(#REF!&gt;=50,2,IF(#REF!&gt;=0,1,0))))))</f>
        <v>#REF!</v>
      </c>
      <c r="N78" s="128" t="str">
        <f>IF(SUM(I78:L78)=0,"",(IF(I78&lt;&gt;" ",I78*'Yazılı Tarihleri'!J4/100,0))+(IF(J78&lt;&gt;" ",J78*'Yazılı Tarihleri'!J5/100,0))+(IF(L78&lt;&gt;" ",L78*'Yazılı Tarihleri'!J6/100,(IF(K78&lt;&gt;" ",K78*'Yazılı Tarihleri'!J6/100,0)))))</f>
        <v/>
      </c>
      <c r="O78" s="136"/>
      <c r="P78" s="136"/>
      <c r="Q78" s="136"/>
      <c r="R78" s="136"/>
      <c r="S78" s="136"/>
      <c r="T78" s="136"/>
      <c r="AC78" s="136"/>
      <c r="AD78" s="136"/>
      <c r="AE78" s="136"/>
      <c r="AF78" s="136"/>
      <c r="AG78" s="136"/>
      <c r="AH78" s="136"/>
      <c r="AI78" s="136"/>
      <c r="AJ78" s="136"/>
      <c r="AK78" s="136"/>
      <c r="AL78" s="136"/>
      <c r="AM78" s="136"/>
      <c r="AN78" s="136"/>
      <c r="AO78" s="136"/>
      <c r="AP78" s="136"/>
      <c r="AQ78" s="136"/>
      <c r="AR78" s="136"/>
      <c r="AS78" s="136"/>
      <c r="AT78" s="136"/>
      <c r="AU78" s="136"/>
      <c r="AV78" s="136"/>
      <c r="AW78" s="136"/>
      <c r="AX78" s="136"/>
      <c r="AY78" s="136"/>
      <c r="AZ78" s="136"/>
      <c r="BA78" s="136"/>
      <c r="BB78" s="136"/>
      <c r="BC78" s="136"/>
      <c r="BD78" s="136"/>
      <c r="BE78" s="136"/>
      <c r="BF78" s="136"/>
      <c r="BG78" s="136"/>
      <c r="BH78" s="136"/>
      <c r="BI78" s="136"/>
      <c r="BJ78" s="136"/>
      <c r="BK78" s="136"/>
      <c r="BL78" s="136"/>
      <c r="BM78" s="136"/>
      <c r="BN78" s="136"/>
      <c r="BO78" s="136"/>
      <c r="BP78" s="136"/>
      <c r="BQ78" s="136"/>
      <c r="BR78" s="136"/>
      <c r="BS78" s="136"/>
      <c r="BT78" s="136"/>
      <c r="BU78" s="136"/>
      <c r="BV78" s="136"/>
      <c r="BW78" s="136"/>
      <c r="BX78" s="136"/>
      <c r="BY78" s="136"/>
      <c r="BZ78" s="136"/>
      <c r="CA78" s="136"/>
      <c r="CB78" s="136"/>
      <c r="CC78" s="136"/>
      <c r="CD78" s="136"/>
      <c r="CE78" s="136"/>
      <c r="CF78" s="136"/>
      <c r="CG78" s="136"/>
      <c r="CH78" s="136"/>
      <c r="CI78" s="136"/>
      <c r="CJ78" s="136"/>
      <c r="CK78" s="136"/>
      <c r="CL78" s="136"/>
      <c r="CM78" s="136"/>
    </row>
    <row r="79" spans="1:91" ht="15" customHeight="1" x14ac:dyDescent="0.2">
      <c r="A79" s="148">
        <f>'S. Listesi'!B77</f>
        <v>74</v>
      </c>
      <c r="B79" s="127" t="str">
        <f>IF('S. Listesi'!C76=0," ",'S. Listesi'!C76)</f>
        <v xml:space="preserve"> </v>
      </c>
      <c r="C79" s="320" t="str">
        <f>IF('S. Listesi'!D76=0,"  ",'S. Listesi'!D76)</f>
        <v xml:space="preserve">  </v>
      </c>
      <c r="D79" s="320"/>
      <c r="E79" s="320"/>
      <c r="F79" s="320"/>
      <c r="G79" s="320"/>
      <c r="H79" s="320"/>
      <c r="I79" s="128" t="str">
        <f>Vize!AT78</f>
        <v xml:space="preserve"> </v>
      </c>
      <c r="J79" s="128" t="str">
        <f>'Vize-2'!AT78</f>
        <v xml:space="preserve"> </v>
      </c>
      <c r="K79" s="128" t="str">
        <f>Final!AT78</f>
        <v xml:space="preserve"> </v>
      </c>
      <c r="L79" s="128" t="str">
        <f>Bütünleme!AT78</f>
        <v xml:space="preserve"> </v>
      </c>
      <c r="M79" s="129" t="e">
        <f>IF(#REF!=" "," ",IF(#REF!&gt;=85,5,IF(#REF!&gt;=70,4,IF(#REF!&gt;=60,3,IF(#REF!&gt;=50,2,IF(#REF!&gt;=0,1,0))))))</f>
        <v>#REF!</v>
      </c>
      <c r="N79" s="128" t="str">
        <f>IF(SUM(I79:L79)=0,"",(IF(I79&lt;&gt;" ",I79*'Yazılı Tarihleri'!J4/100,0))+(IF(J79&lt;&gt;" ",J79*'Yazılı Tarihleri'!J5/100,0))+(IF(L79&lt;&gt;" ",L79*'Yazılı Tarihleri'!J6/100,(IF(K79&lt;&gt;" ",K79*'Yazılı Tarihleri'!J6/100,0)))))</f>
        <v/>
      </c>
      <c r="O79" s="136"/>
      <c r="P79" s="136"/>
      <c r="Q79" s="136"/>
      <c r="R79" s="136"/>
      <c r="S79" s="136"/>
      <c r="T79" s="136"/>
      <c r="AC79" s="136"/>
      <c r="AD79" s="136"/>
      <c r="AE79" s="136"/>
      <c r="AF79" s="136"/>
      <c r="AG79" s="136"/>
      <c r="AH79" s="136"/>
      <c r="AI79" s="136"/>
      <c r="AJ79" s="136"/>
      <c r="AK79" s="136"/>
      <c r="AL79" s="136"/>
      <c r="AM79" s="136"/>
      <c r="AN79" s="136"/>
      <c r="AO79" s="136"/>
      <c r="AP79" s="136"/>
      <c r="AQ79" s="136"/>
      <c r="AR79" s="136"/>
      <c r="AS79" s="136"/>
      <c r="AT79" s="136"/>
      <c r="AU79" s="136"/>
      <c r="AV79" s="136"/>
      <c r="AW79" s="136"/>
      <c r="AX79" s="136"/>
      <c r="AY79" s="136"/>
      <c r="AZ79" s="136"/>
      <c r="BA79" s="136"/>
      <c r="BB79" s="136"/>
      <c r="BC79" s="136"/>
      <c r="BD79" s="136"/>
      <c r="BE79" s="136"/>
      <c r="BF79" s="136"/>
      <c r="BG79" s="136"/>
      <c r="BH79" s="136"/>
      <c r="BI79" s="136"/>
      <c r="BJ79" s="136"/>
      <c r="BK79" s="136"/>
      <c r="BL79" s="136"/>
      <c r="BM79" s="136"/>
      <c r="BN79" s="136"/>
      <c r="BO79" s="136"/>
      <c r="BP79" s="136"/>
      <c r="BQ79" s="136"/>
      <c r="BR79" s="136"/>
      <c r="BS79" s="136"/>
      <c r="BT79" s="136"/>
      <c r="BU79" s="136"/>
      <c r="BV79" s="136"/>
      <c r="BW79" s="136"/>
      <c r="BX79" s="136"/>
      <c r="BY79" s="136"/>
      <c r="BZ79" s="136"/>
      <c r="CA79" s="136"/>
      <c r="CB79" s="136"/>
      <c r="CC79" s="136"/>
      <c r="CD79" s="136"/>
      <c r="CE79" s="136"/>
      <c r="CF79" s="136"/>
      <c r="CG79" s="136"/>
      <c r="CH79" s="136"/>
      <c r="CI79" s="136"/>
      <c r="CJ79" s="136"/>
      <c r="CK79" s="136"/>
      <c r="CL79" s="136"/>
      <c r="CM79" s="136"/>
    </row>
    <row r="80" spans="1:91" ht="15" customHeight="1" x14ac:dyDescent="0.2">
      <c r="A80" s="148">
        <f>'S. Listesi'!B78</f>
        <v>75</v>
      </c>
      <c r="B80" s="127" t="str">
        <f>IF('S. Listesi'!C77=0," ",'S. Listesi'!C77)</f>
        <v xml:space="preserve"> </v>
      </c>
      <c r="C80" s="320" t="str">
        <f>IF('S. Listesi'!D77=0,"  ",'S. Listesi'!D77)</f>
        <v xml:space="preserve">  </v>
      </c>
      <c r="D80" s="320"/>
      <c r="E80" s="320"/>
      <c r="F80" s="320"/>
      <c r="G80" s="320"/>
      <c r="H80" s="320"/>
      <c r="I80" s="128" t="str">
        <f>Vize!AT79</f>
        <v xml:space="preserve"> </v>
      </c>
      <c r="J80" s="128" t="str">
        <f>'Vize-2'!AT79</f>
        <v xml:space="preserve"> </v>
      </c>
      <c r="K80" s="128" t="str">
        <f>Final!AT79</f>
        <v xml:space="preserve"> </v>
      </c>
      <c r="L80" s="128" t="str">
        <f>Bütünleme!AT79</f>
        <v xml:space="preserve"> </v>
      </c>
      <c r="M80" s="129" t="e">
        <f>IF(#REF!=" "," ",IF(#REF!&gt;=85,5,IF(#REF!&gt;=70,4,IF(#REF!&gt;=60,3,IF(#REF!&gt;=50,2,IF(#REF!&gt;=0,1,0))))))</f>
        <v>#REF!</v>
      </c>
      <c r="N80" s="128" t="str">
        <f>IF(SUM(I80:L80)=0,"",(IF(I80&lt;&gt;" ",I80*'Yazılı Tarihleri'!J4/100,0))+(IF(J80&lt;&gt;" ",J80*'Yazılı Tarihleri'!J5/100,0))+(IF(L80&lt;&gt;" ",L80*'Yazılı Tarihleri'!J6/100,(IF(K80&lt;&gt;" ",K80*'Yazılı Tarihleri'!J6/100,0)))))</f>
        <v/>
      </c>
      <c r="O80" s="136"/>
      <c r="P80" s="136"/>
      <c r="Q80" s="136"/>
      <c r="R80" s="136"/>
      <c r="S80" s="136"/>
      <c r="T80" s="136"/>
      <c r="AC80" s="136"/>
      <c r="AD80" s="136"/>
      <c r="AE80" s="136"/>
      <c r="AF80" s="136"/>
      <c r="AG80" s="136"/>
      <c r="AH80" s="136"/>
      <c r="AI80" s="136"/>
      <c r="AJ80" s="136"/>
      <c r="AK80" s="136"/>
      <c r="AL80" s="136"/>
      <c r="AM80" s="136"/>
      <c r="AN80" s="136"/>
      <c r="AO80" s="136"/>
      <c r="AP80" s="136"/>
      <c r="AQ80" s="136"/>
      <c r="AR80" s="136"/>
      <c r="AS80" s="136"/>
      <c r="AT80" s="136"/>
      <c r="AU80" s="136"/>
      <c r="AV80" s="136"/>
      <c r="AW80" s="136"/>
      <c r="AX80" s="136"/>
      <c r="AY80" s="136"/>
      <c r="AZ80" s="136"/>
      <c r="BA80" s="136"/>
      <c r="BB80" s="136"/>
      <c r="BC80" s="136"/>
      <c r="BD80" s="136"/>
      <c r="BE80" s="136"/>
      <c r="BF80" s="136"/>
      <c r="BG80" s="136"/>
      <c r="BH80" s="136"/>
      <c r="BI80" s="136"/>
      <c r="BJ80" s="136"/>
      <c r="BK80" s="136"/>
      <c r="BL80" s="136"/>
      <c r="BM80" s="136"/>
      <c r="BN80" s="136"/>
      <c r="BO80" s="136"/>
      <c r="BP80" s="136"/>
      <c r="BQ80" s="136"/>
      <c r="BR80" s="136"/>
      <c r="BS80" s="136"/>
      <c r="BT80" s="136"/>
      <c r="BU80" s="136"/>
      <c r="BV80" s="136"/>
      <c r="BW80" s="136"/>
      <c r="BX80" s="136"/>
      <c r="BY80" s="136"/>
      <c r="BZ80" s="136"/>
      <c r="CA80" s="136"/>
      <c r="CB80" s="136"/>
      <c r="CC80" s="136"/>
      <c r="CD80" s="136"/>
      <c r="CE80" s="136"/>
      <c r="CF80" s="136"/>
      <c r="CG80" s="136"/>
      <c r="CH80" s="136"/>
      <c r="CI80" s="136"/>
      <c r="CJ80" s="136"/>
      <c r="CK80" s="136"/>
      <c r="CL80" s="136"/>
      <c r="CM80" s="136"/>
    </row>
    <row r="81" spans="1:91" ht="15" customHeight="1" x14ac:dyDescent="0.2">
      <c r="A81" s="148">
        <f>'S. Listesi'!B79</f>
        <v>76</v>
      </c>
      <c r="B81" s="127" t="str">
        <f>IF('S. Listesi'!C78=0," ",'S. Listesi'!C78)</f>
        <v xml:space="preserve"> </v>
      </c>
      <c r="C81" s="320" t="str">
        <f>IF('S. Listesi'!D78=0,"  ",'S. Listesi'!D78)</f>
        <v xml:space="preserve">  </v>
      </c>
      <c r="D81" s="320"/>
      <c r="E81" s="320"/>
      <c r="F81" s="320"/>
      <c r="G81" s="320"/>
      <c r="H81" s="320"/>
      <c r="I81" s="128" t="str">
        <f>Vize!AT80</f>
        <v xml:space="preserve"> </v>
      </c>
      <c r="J81" s="128" t="str">
        <f>'Vize-2'!AT80</f>
        <v xml:space="preserve"> </v>
      </c>
      <c r="K81" s="128" t="str">
        <f>Final!AT80</f>
        <v xml:space="preserve"> </v>
      </c>
      <c r="L81" s="128" t="str">
        <f>Bütünleme!AT80</f>
        <v xml:space="preserve"> </v>
      </c>
      <c r="M81" s="129" t="e">
        <f>IF(#REF!=" "," ",IF(#REF!&gt;=85,5,IF(#REF!&gt;=70,4,IF(#REF!&gt;=60,3,IF(#REF!&gt;=50,2,IF(#REF!&gt;=0,1,0))))))</f>
        <v>#REF!</v>
      </c>
      <c r="N81" s="128" t="str">
        <f>IF(SUM(I81:L81)=0,"",(IF(I81&lt;&gt;" ",I81*'Yazılı Tarihleri'!J4/100,0))+(IF(J81&lt;&gt;" ",J81*'Yazılı Tarihleri'!J5/100,0))+(IF(L81&lt;&gt;" ",L81*'Yazılı Tarihleri'!J6/100,(IF(K81&lt;&gt;" ",K81*'Yazılı Tarihleri'!J6/100,0)))))</f>
        <v/>
      </c>
      <c r="O81" s="136"/>
      <c r="P81" s="136"/>
      <c r="Q81" s="136"/>
      <c r="R81" s="136"/>
      <c r="S81" s="136"/>
      <c r="T81" s="136"/>
      <c r="AC81" s="136"/>
      <c r="AD81" s="136"/>
      <c r="AE81" s="136"/>
      <c r="AF81" s="136"/>
      <c r="AG81" s="136"/>
      <c r="AH81" s="136"/>
      <c r="AI81" s="136"/>
      <c r="AJ81" s="136"/>
      <c r="AK81" s="136"/>
      <c r="AL81" s="136"/>
      <c r="AM81" s="136"/>
      <c r="AN81" s="136"/>
      <c r="AO81" s="136"/>
      <c r="AP81" s="136"/>
      <c r="AQ81" s="136"/>
      <c r="AR81" s="136"/>
      <c r="AS81" s="136"/>
      <c r="AT81" s="136"/>
      <c r="AU81" s="136"/>
      <c r="AV81" s="136"/>
      <c r="AW81" s="136"/>
      <c r="AX81" s="136"/>
      <c r="AY81" s="136"/>
      <c r="AZ81" s="136"/>
      <c r="BA81" s="136"/>
      <c r="BB81" s="136"/>
      <c r="BC81" s="136"/>
      <c r="BD81" s="136"/>
      <c r="BE81" s="136"/>
      <c r="BF81" s="136"/>
      <c r="BG81" s="136"/>
      <c r="BH81" s="136"/>
      <c r="BI81" s="136"/>
      <c r="BJ81" s="136"/>
      <c r="BK81" s="136"/>
      <c r="BL81" s="136"/>
      <c r="BM81" s="136"/>
      <c r="BN81" s="136"/>
      <c r="BO81" s="136"/>
      <c r="BP81" s="136"/>
      <c r="BQ81" s="136"/>
      <c r="BR81" s="136"/>
      <c r="BS81" s="136"/>
      <c r="BT81" s="136"/>
      <c r="BU81" s="136"/>
      <c r="BV81" s="136"/>
      <c r="BW81" s="136"/>
      <c r="BX81" s="136"/>
      <c r="BY81" s="136"/>
      <c r="BZ81" s="136"/>
      <c r="CA81" s="136"/>
      <c r="CB81" s="136"/>
      <c r="CC81" s="136"/>
      <c r="CD81" s="136"/>
      <c r="CE81" s="136"/>
      <c r="CF81" s="136"/>
      <c r="CG81" s="136"/>
      <c r="CH81" s="136"/>
      <c r="CI81" s="136"/>
      <c r="CJ81" s="136"/>
      <c r="CK81" s="136"/>
      <c r="CL81" s="136"/>
      <c r="CM81" s="136"/>
    </row>
    <row r="82" spans="1:91" ht="15" customHeight="1" x14ac:dyDescent="0.2">
      <c r="A82" s="148">
        <f>'S. Listesi'!B80</f>
        <v>77</v>
      </c>
      <c r="B82" s="127" t="str">
        <f>IF('S. Listesi'!C79=0," ",'S. Listesi'!C79)</f>
        <v xml:space="preserve"> </v>
      </c>
      <c r="C82" s="320" t="str">
        <f>IF('S. Listesi'!D79=0,"  ",'S. Listesi'!D79)</f>
        <v xml:space="preserve">  </v>
      </c>
      <c r="D82" s="320"/>
      <c r="E82" s="320"/>
      <c r="F82" s="320"/>
      <c r="G82" s="320"/>
      <c r="H82" s="320"/>
      <c r="I82" s="128" t="str">
        <f>Vize!AT81</f>
        <v xml:space="preserve"> </v>
      </c>
      <c r="J82" s="128" t="str">
        <f>'Vize-2'!AT81</f>
        <v xml:space="preserve"> </v>
      </c>
      <c r="K82" s="128" t="str">
        <f>Final!AT81</f>
        <v xml:space="preserve"> </v>
      </c>
      <c r="L82" s="128" t="str">
        <f>Bütünleme!AT81</f>
        <v xml:space="preserve"> </v>
      </c>
      <c r="M82" s="129" t="e">
        <f>IF(#REF!=" "," ",IF(#REF!&gt;=85,5,IF(#REF!&gt;=70,4,IF(#REF!&gt;=60,3,IF(#REF!&gt;=50,2,IF(#REF!&gt;=0,1,0))))))</f>
        <v>#REF!</v>
      </c>
      <c r="N82" s="128" t="str">
        <f>IF(SUM(I82:L82)=0,"",(IF(I82&lt;&gt;" ",I82*'Yazılı Tarihleri'!J4/100,0))+(IF(J82&lt;&gt;" ",J82*'Yazılı Tarihleri'!J5/100,0))+(IF(L82&lt;&gt;" ",L82*'Yazılı Tarihleri'!J6/100,(IF(K82&lt;&gt;" ",K82*'Yazılı Tarihleri'!J6/100,0)))))</f>
        <v/>
      </c>
      <c r="O82" s="136"/>
      <c r="P82" s="136"/>
      <c r="Q82" s="136"/>
      <c r="R82" s="136"/>
      <c r="S82" s="136"/>
      <c r="T82" s="136"/>
      <c r="AC82" s="136"/>
      <c r="AD82" s="136"/>
      <c r="AE82" s="136"/>
      <c r="AF82" s="136"/>
      <c r="AG82" s="136"/>
      <c r="AH82" s="136"/>
      <c r="AI82" s="136"/>
      <c r="AJ82" s="136"/>
      <c r="AK82" s="136"/>
      <c r="AL82" s="136"/>
      <c r="AM82" s="136"/>
      <c r="AN82" s="136"/>
      <c r="AO82" s="136"/>
      <c r="AP82" s="136"/>
      <c r="AQ82" s="136"/>
      <c r="AR82" s="136"/>
      <c r="AS82" s="136"/>
      <c r="AT82" s="136"/>
      <c r="AU82" s="136"/>
      <c r="AV82" s="136"/>
      <c r="AW82" s="136"/>
      <c r="AX82" s="136"/>
      <c r="AY82" s="136"/>
      <c r="AZ82" s="136"/>
      <c r="BA82" s="136"/>
      <c r="BB82" s="136"/>
      <c r="BC82" s="136"/>
      <c r="BD82" s="136"/>
      <c r="BE82" s="136"/>
      <c r="BF82" s="136"/>
      <c r="BG82" s="136"/>
      <c r="BH82" s="136"/>
      <c r="BI82" s="136"/>
      <c r="BJ82" s="136"/>
      <c r="BK82" s="136"/>
      <c r="BL82" s="136"/>
      <c r="BM82" s="136"/>
      <c r="BN82" s="136"/>
      <c r="BO82" s="136"/>
      <c r="BP82" s="136"/>
      <c r="BQ82" s="136"/>
      <c r="BR82" s="136"/>
      <c r="BS82" s="136"/>
      <c r="BT82" s="136"/>
      <c r="BU82" s="136"/>
      <c r="BV82" s="136"/>
      <c r="BW82" s="136"/>
      <c r="BX82" s="136"/>
      <c r="BY82" s="136"/>
      <c r="BZ82" s="136"/>
      <c r="CA82" s="136"/>
      <c r="CB82" s="136"/>
      <c r="CC82" s="136"/>
      <c r="CD82" s="136"/>
      <c r="CE82" s="136"/>
      <c r="CF82" s="136"/>
      <c r="CG82" s="136"/>
      <c r="CH82" s="136"/>
      <c r="CI82" s="136"/>
      <c r="CJ82" s="136"/>
      <c r="CK82" s="136"/>
      <c r="CL82" s="136"/>
      <c r="CM82" s="136"/>
    </row>
    <row r="83" spans="1:91" ht="15" customHeight="1" x14ac:dyDescent="0.2">
      <c r="A83" s="148">
        <f>'S. Listesi'!B81</f>
        <v>78</v>
      </c>
      <c r="B83" s="127" t="str">
        <f>IF('S. Listesi'!C80=0," ",'S. Listesi'!C80)</f>
        <v xml:space="preserve"> </v>
      </c>
      <c r="C83" s="320" t="str">
        <f>IF('S. Listesi'!D80=0,"  ",'S. Listesi'!D80)</f>
        <v xml:space="preserve">  </v>
      </c>
      <c r="D83" s="320"/>
      <c r="E83" s="320"/>
      <c r="F83" s="320"/>
      <c r="G83" s="320"/>
      <c r="H83" s="320"/>
      <c r="I83" s="128" t="str">
        <f>Vize!AT82</f>
        <v xml:space="preserve"> </v>
      </c>
      <c r="J83" s="128" t="str">
        <f>'Vize-2'!AT82</f>
        <v xml:space="preserve"> </v>
      </c>
      <c r="K83" s="128" t="str">
        <f>Final!AT82</f>
        <v xml:space="preserve"> </v>
      </c>
      <c r="L83" s="128" t="str">
        <f>Bütünleme!AT82</f>
        <v xml:space="preserve"> </v>
      </c>
      <c r="M83" s="129" t="e">
        <f>IF(#REF!=" "," ",IF(#REF!&gt;=85,5,IF(#REF!&gt;=70,4,IF(#REF!&gt;=60,3,IF(#REF!&gt;=50,2,IF(#REF!&gt;=0,1,0))))))</f>
        <v>#REF!</v>
      </c>
      <c r="N83" s="128" t="str">
        <f>IF(SUM(I83:L83)=0,"",(IF(I83&lt;&gt;" ",I83*'Yazılı Tarihleri'!J4/100,0))+(IF(J83&lt;&gt;" ",J83*'Yazılı Tarihleri'!J5/100,0))+(IF(L83&lt;&gt;" ",L83*'Yazılı Tarihleri'!J6/100,(IF(K83&lt;&gt;" ",K83*'Yazılı Tarihleri'!J6/100,0)))))</f>
        <v/>
      </c>
      <c r="O83" s="136"/>
      <c r="P83" s="136"/>
      <c r="Q83" s="136"/>
      <c r="R83" s="136"/>
      <c r="S83" s="136"/>
      <c r="T83" s="136"/>
      <c r="AC83" s="136"/>
      <c r="AD83" s="136"/>
      <c r="AE83" s="136"/>
      <c r="AF83" s="136"/>
      <c r="AG83" s="136"/>
      <c r="AH83" s="136"/>
      <c r="AI83" s="136"/>
      <c r="AJ83" s="136"/>
      <c r="AK83" s="136"/>
      <c r="AL83" s="136"/>
      <c r="AM83" s="136"/>
      <c r="AN83" s="136"/>
      <c r="AO83" s="136"/>
      <c r="AP83" s="136"/>
      <c r="AQ83" s="136"/>
      <c r="AR83" s="136"/>
      <c r="AS83" s="136"/>
      <c r="AT83" s="136"/>
      <c r="AU83" s="136"/>
      <c r="AV83" s="136"/>
      <c r="AW83" s="136"/>
      <c r="AX83" s="136"/>
      <c r="AY83" s="136"/>
      <c r="AZ83" s="136"/>
      <c r="BA83" s="136"/>
      <c r="BB83" s="136"/>
      <c r="BC83" s="136"/>
      <c r="BD83" s="136"/>
      <c r="BE83" s="136"/>
      <c r="BF83" s="136"/>
      <c r="BG83" s="136"/>
      <c r="BH83" s="136"/>
      <c r="BI83" s="136"/>
      <c r="BJ83" s="136"/>
      <c r="BK83" s="136"/>
      <c r="BL83" s="136"/>
      <c r="BM83" s="136"/>
      <c r="BN83" s="136"/>
      <c r="BO83" s="136"/>
      <c r="BP83" s="136"/>
      <c r="BQ83" s="136"/>
      <c r="BR83" s="136"/>
      <c r="BS83" s="136"/>
      <c r="BT83" s="136"/>
      <c r="BU83" s="136"/>
      <c r="BV83" s="136"/>
      <c r="BW83" s="136"/>
      <c r="BX83" s="136"/>
      <c r="BY83" s="136"/>
      <c r="BZ83" s="136"/>
      <c r="CA83" s="136"/>
      <c r="CB83" s="136"/>
      <c r="CC83" s="136"/>
      <c r="CD83" s="136"/>
      <c r="CE83" s="136"/>
      <c r="CF83" s="136"/>
      <c r="CG83" s="136"/>
      <c r="CH83" s="136"/>
      <c r="CI83" s="136"/>
      <c r="CJ83" s="136"/>
      <c r="CK83" s="136"/>
      <c r="CL83" s="136"/>
      <c r="CM83" s="136"/>
    </row>
    <row r="84" spans="1:91" ht="15" customHeight="1" x14ac:dyDescent="0.2">
      <c r="A84" s="148">
        <f>'S. Listesi'!B82</f>
        <v>79</v>
      </c>
      <c r="B84" s="127" t="str">
        <f>IF('S. Listesi'!C81=0," ",'S. Listesi'!C81)</f>
        <v xml:space="preserve"> </v>
      </c>
      <c r="C84" s="320" t="str">
        <f>IF('S. Listesi'!D81=0,"  ",'S. Listesi'!D81)</f>
        <v xml:space="preserve">  </v>
      </c>
      <c r="D84" s="320"/>
      <c r="E84" s="320"/>
      <c r="F84" s="320"/>
      <c r="G84" s="320"/>
      <c r="H84" s="320"/>
      <c r="I84" s="128" t="str">
        <f>Vize!AT83</f>
        <v xml:space="preserve"> </v>
      </c>
      <c r="J84" s="128" t="str">
        <f>'Vize-2'!AT83</f>
        <v xml:space="preserve"> </v>
      </c>
      <c r="K84" s="128" t="str">
        <f>Final!AT83</f>
        <v xml:space="preserve"> </v>
      </c>
      <c r="L84" s="128" t="str">
        <f>Bütünleme!AT83</f>
        <v xml:space="preserve"> </v>
      </c>
      <c r="M84" s="129" t="e">
        <f>IF(#REF!=" "," ",IF(#REF!&gt;=85,5,IF(#REF!&gt;=70,4,IF(#REF!&gt;=60,3,IF(#REF!&gt;=50,2,IF(#REF!&gt;=0,1,0))))))</f>
        <v>#REF!</v>
      </c>
      <c r="N84" s="128" t="str">
        <f>IF(SUM(I84:L84)=0,"",(IF(I84&lt;&gt;" ",I84*'Yazılı Tarihleri'!J4/100,0))+(IF(J84&lt;&gt;" ",J84*'Yazılı Tarihleri'!J5/100,0))+(IF(L84&lt;&gt;" ",L84*'Yazılı Tarihleri'!J6/100,(IF(K84&lt;&gt;" ",K84*'Yazılı Tarihleri'!J6/100,0)))))</f>
        <v/>
      </c>
      <c r="O84" s="136"/>
      <c r="P84" s="136"/>
      <c r="Q84" s="136"/>
      <c r="R84" s="136"/>
      <c r="S84" s="136"/>
      <c r="T84" s="136"/>
      <c r="AC84" s="136"/>
      <c r="AD84" s="136"/>
      <c r="AE84" s="136"/>
      <c r="AF84" s="136"/>
      <c r="AG84" s="136"/>
      <c r="AH84" s="136"/>
      <c r="AI84" s="136"/>
      <c r="AJ84" s="136"/>
      <c r="AK84" s="136"/>
      <c r="AL84" s="136"/>
      <c r="AM84" s="136"/>
      <c r="AN84" s="136"/>
      <c r="AO84" s="136"/>
      <c r="AP84" s="136"/>
      <c r="AQ84" s="136"/>
      <c r="AR84" s="136"/>
      <c r="AS84" s="136"/>
      <c r="AT84" s="136"/>
      <c r="AU84" s="136"/>
      <c r="AV84" s="136"/>
      <c r="AW84" s="136"/>
      <c r="AX84" s="136"/>
      <c r="AY84" s="136"/>
      <c r="AZ84" s="136"/>
      <c r="BA84" s="136"/>
      <c r="BB84" s="136"/>
      <c r="BC84" s="136"/>
      <c r="BD84" s="136"/>
      <c r="BE84" s="136"/>
      <c r="BF84" s="136"/>
      <c r="BG84" s="136"/>
      <c r="BH84" s="136"/>
      <c r="BI84" s="136"/>
      <c r="BJ84" s="136"/>
      <c r="BK84" s="136"/>
      <c r="BL84" s="136"/>
      <c r="BM84" s="136"/>
      <c r="BN84" s="136"/>
      <c r="BO84" s="136"/>
      <c r="BP84" s="136"/>
      <c r="BQ84" s="136"/>
      <c r="BR84" s="136"/>
      <c r="BS84" s="136"/>
      <c r="BT84" s="136"/>
      <c r="BU84" s="136"/>
      <c r="BV84" s="136"/>
      <c r="BW84" s="136"/>
      <c r="BX84" s="136"/>
      <c r="BY84" s="136"/>
      <c r="BZ84" s="136"/>
      <c r="CA84" s="136"/>
      <c r="CB84" s="136"/>
      <c r="CC84" s="136"/>
      <c r="CD84" s="136"/>
      <c r="CE84" s="136"/>
      <c r="CF84" s="136"/>
      <c r="CG84" s="136"/>
      <c r="CH84" s="136"/>
      <c r="CI84" s="136"/>
      <c r="CJ84" s="136"/>
      <c r="CK84" s="136"/>
      <c r="CL84" s="136"/>
      <c r="CM84" s="136"/>
    </row>
    <row r="85" spans="1:91" ht="15" customHeight="1" x14ac:dyDescent="0.2">
      <c r="A85" s="148">
        <f>'S. Listesi'!B83</f>
        <v>80</v>
      </c>
      <c r="B85" s="127" t="str">
        <f>IF('S. Listesi'!C82=0," ",'S. Listesi'!C82)</f>
        <v xml:space="preserve"> </v>
      </c>
      <c r="C85" s="320" t="str">
        <f>IF('S. Listesi'!D82=0,"  ",'S. Listesi'!D82)</f>
        <v xml:space="preserve">  </v>
      </c>
      <c r="D85" s="320"/>
      <c r="E85" s="320"/>
      <c r="F85" s="320"/>
      <c r="G85" s="320"/>
      <c r="H85" s="320"/>
      <c r="I85" s="128" t="str">
        <f>Vize!AT84</f>
        <v xml:space="preserve"> </v>
      </c>
      <c r="J85" s="128" t="str">
        <f>'Vize-2'!AT84</f>
        <v xml:space="preserve"> </v>
      </c>
      <c r="K85" s="128" t="str">
        <f>Final!AT84</f>
        <v xml:space="preserve"> </v>
      </c>
      <c r="L85" s="128" t="str">
        <f>Bütünleme!AT84</f>
        <v xml:space="preserve"> </v>
      </c>
      <c r="M85" s="129" t="e">
        <f>IF(#REF!=" "," ",IF(#REF!&gt;=85,5,IF(#REF!&gt;=70,4,IF(#REF!&gt;=60,3,IF(#REF!&gt;=50,2,IF(#REF!&gt;=0,1,0))))))</f>
        <v>#REF!</v>
      </c>
      <c r="N85" s="128" t="str">
        <f>IF(SUM(I85:L85)=0,"",(IF(I85&lt;&gt;" ",I85*'Yazılı Tarihleri'!J4/100,0))+(IF(J85&lt;&gt;" ",J85*'Yazılı Tarihleri'!J5/100,0))+(IF(L85&lt;&gt;" ",L85*'Yazılı Tarihleri'!J6/100,(IF(K85&lt;&gt;" ",K85*'Yazılı Tarihleri'!J6/100,0)))))</f>
        <v/>
      </c>
      <c r="O85" s="136"/>
      <c r="P85" s="136"/>
      <c r="Q85" s="136"/>
      <c r="R85" s="136"/>
      <c r="S85" s="136"/>
      <c r="T85" s="136"/>
      <c r="AC85" s="136"/>
      <c r="AD85" s="136"/>
      <c r="AE85" s="136"/>
      <c r="AF85" s="136"/>
      <c r="AG85" s="136"/>
      <c r="AH85" s="136"/>
      <c r="AI85" s="136"/>
      <c r="AJ85" s="136"/>
      <c r="AK85" s="136"/>
      <c r="AL85" s="136"/>
      <c r="AM85" s="136"/>
      <c r="AN85" s="136"/>
      <c r="AO85" s="136"/>
      <c r="AP85" s="136"/>
      <c r="AQ85" s="136"/>
      <c r="AR85" s="136"/>
      <c r="AS85" s="136"/>
      <c r="AT85" s="136"/>
      <c r="AU85" s="136"/>
      <c r="AV85" s="136"/>
      <c r="AW85" s="136"/>
      <c r="AX85" s="136"/>
      <c r="AY85" s="136"/>
      <c r="AZ85" s="136"/>
      <c r="BA85" s="136"/>
      <c r="BB85" s="136"/>
      <c r="BC85" s="136"/>
      <c r="BD85" s="136"/>
      <c r="BE85" s="136"/>
      <c r="BF85" s="136"/>
      <c r="BG85" s="136"/>
      <c r="BH85" s="136"/>
      <c r="BI85" s="136"/>
      <c r="BJ85" s="136"/>
      <c r="BK85" s="136"/>
      <c r="BL85" s="136"/>
      <c r="BM85" s="136"/>
      <c r="BN85" s="136"/>
      <c r="BO85" s="136"/>
      <c r="BP85" s="136"/>
      <c r="BQ85" s="136"/>
      <c r="BR85" s="136"/>
      <c r="BS85" s="136"/>
      <c r="BT85" s="136"/>
      <c r="BU85" s="136"/>
      <c r="BV85" s="136"/>
      <c r="BW85" s="136"/>
      <c r="BX85" s="136"/>
      <c r="BY85" s="136"/>
      <c r="BZ85" s="136"/>
      <c r="CA85" s="136"/>
      <c r="CB85" s="136"/>
      <c r="CC85" s="136"/>
      <c r="CD85" s="136"/>
      <c r="CE85" s="136"/>
      <c r="CF85" s="136"/>
      <c r="CG85" s="136"/>
      <c r="CH85" s="136"/>
      <c r="CI85" s="136"/>
      <c r="CJ85" s="136"/>
      <c r="CK85" s="136"/>
      <c r="CL85" s="136"/>
      <c r="CM85" s="136"/>
    </row>
    <row r="86" spans="1:91" ht="18" x14ac:dyDescent="0.2">
      <c r="A86" s="323" t="s">
        <v>155</v>
      </c>
      <c r="B86" s="324"/>
      <c r="C86" s="324"/>
      <c r="D86" s="324"/>
      <c r="E86" s="324"/>
      <c r="F86" s="324"/>
      <c r="G86" s="324"/>
      <c r="H86" s="324"/>
      <c r="I86" s="130" t="s">
        <v>142</v>
      </c>
      <c r="J86" s="130" t="s">
        <v>143</v>
      </c>
      <c r="K86" s="130" t="s">
        <v>144</v>
      </c>
      <c r="L86" s="133" t="s">
        <v>145</v>
      </c>
      <c r="M86" s="131" t="s">
        <v>26</v>
      </c>
      <c r="N86" s="133" t="s">
        <v>163</v>
      </c>
      <c r="O86" s="136"/>
      <c r="P86" s="136"/>
      <c r="Q86" s="136"/>
      <c r="R86" s="136"/>
      <c r="S86" s="136"/>
      <c r="T86" s="136"/>
      <c r="AC86" s="136"/>
      <c r="AD86" s="136"/>
      <c r="AE86" s="136"/>
      <c r="AF86" s="136"/>
      <c r="AG86" s="136"/>
      <c r="AH86" s="136"/>
      <c r="AI86" s="136"/>
      <c r="AJ86" s="136"/>
      <c r="AK86" s="136"/>
      <c r="AL86" s="136"/>
      <c r="AM86" s="136"/>
      <c r="AN86" s="136"/>
      <c r="AO86" s="136"/>
      <c r="AP86" s="136"/>
      <c r="AQ86" s="136"/>
      <c r="AR86" s="136"/>
      <c r="AS86" s="136"/>
      <c r="AT86" s="136"/>
      <c r="AU86" s="136"/>
      <c r="AV86" s="136"/>
      <c r="AW86" s="136"/>
      <c r="AX86" s="136"/>
      <c r="AY86" s="136"/>
      <c r="AZ86" s="136"/>
      <c r="BA86" s="136"/>
      <c r="BB86" s="136"/>
      <c r="BC86" s="136"/>
      <c r="BD86" s="136"/>
      <c r="BE86" s="136"/>
      <c r="BF86" s="136"/>
      <c r="BG86" s="136"/>
      <c r="BH86" s="136"/>
      <c r="BI86" s="136"/>
      <c r="BJ86" s="136"/>
      <c r="BK86" s="136"/>
      <c r="BL86" s="136"/>
      <c r="BM86" s="136"/>
      <c r="BN86" s="136"/>
      <c r="BO86" s="136"/>
      <c r="BP86" s="136"/>
      <c r="BQ86" s="136"/>
      <c r="BR86" s="136"/>
      <c r="BS86" s="136"/>
      <c r="BT86" s="136"/>
      <c r="BU86" s="136"/>
      <c r="BV86" s="136"/>
      <c r="BW86" s="136"/>
      <c r="BX86" s="136"/>
      <c r="BY86" s="136"/>
      <c r="BZ86" s="136"/>
      <c r="CA86" s="136"/>
      <c r="CB86" s="136"/>
      <c r="CC86" s="136"/>
      <c r="CD86" s="136"/>
      <c r="CE86" s="136"/>
      <c r="CF86" s="136"/>
      <c r="CG86" s="136"/>
      <c r="CH86" s="136"/>
      <c r="CI86" s="136"/>
      <c r="CJ86" s="136"/>
      <c r="CK86" s="136"/>
      <c r="CL86" s="136"/>
      <c r="CM86" s="136"/>
    </row>
    <row r="87" spans="1:91" ht="15" x14ac:dyDescent="0.2">
      <c r="A87" s="325"/>
      <c r="B87" s="326"/>
      <c r="C87" s="326"/>
      <c r="D87" s="326"/>
      <c r="E87" s="326"/>
      <c r="F87" s="326"/>
      <c r="G87" s="326"/>
      <c r="H87" s="326"/>
      <c r="I87" s="134" t="str">
        <f>IF(SUM(I7:I85)=0," ",AVERAGE(I7:I85))</f>
        <v xml:space="preserve"> </v>
      </c>
      <c r="J87" s="134" t="str">
        <f>IF(SUM(J7:J85)=0," ",AVERAGE(J7:J85))</f>
        <v xml:space="preserve"> </v>
      </c>
      <c r="K87" s="134" t="str">
        <f>IF(SUM(K7:K85)=0," ",AVERAGE(K7:K85))</f>
        <v xml:space="preserve"> </v>
      </c>
      <c r="L87" s="135" t="str">
        <f>IF(SUM(L7:L85)=0," ",AVERAGE(L7:L85))</f>
        <v xml:space="preserve"> </v>
      </c>
      <c r="M87" s="132" t="e">
        <f>IF(SUM(M7:M85)=0," ",AVERAGE(M7:M85))</f>
        <v>#REF!</v>
      </c>
      <c r="N87" s="135" t="e">
        <f>AVERAGE(N7:N85)</f>
        <v>#DIV/0!</v>
      </c>
      <c r="O87" s="136"/>
      <c r="P87" s="136"/>
      <c r="Q87" s="136"/>
      <c r="R87" s="136"/>
      <c r="S87" s="136"/>
      <c r="T87" s="136"/>
      <c r="AC87" s="136"/>
      <c r="AD87" s="136"/>
      <c r="AE87" s="136"/>
      <c r="AF87" s="136"/>
      <c r="AG87" s="136"/>
      <c r="AH87" s="136"/>
      <c r="AI87" s="136"/>
      <c r="AJ87" s="136"/>
      <c r="AK87" s="136"/>
      <c r="AL87" s="136"/>
      <c r="AM87" s="136"/>
      <c r="AN87" s="136"/>
      <c r="AO87" s="136"/>
      <c r="AP87" s="136"/>
      <c r="AQ87" s="136"/>
      <c r="AR87" s="136"/>
      <c r="AS87" s="136"/>
      <c r="AT87" s="136"/>
      <c r="AU87" s="136"/>
      <c r="AV87" s="136"/>
      <c r="AW87" s="136"/>
      <c r="AX87" s="136"/>
      <c r="AY87" s="136"/>
      <c r="AZ87" s="136"/>
      <c r="BA87" s="136"/>
      <c r="BB87" s="136"/>
      <c r="BC87" s="136"/>
      <c r="BD87" s="136"/>
      <c r="BE87" s="136"/>
      <c r="BF87" s="136"/>
      <c r="BG87" s="136"/>
      <c r="BH87" s="136"/>
      <c r="BI87" s="136"/>
      <c r="BJ87" s="136"/>
      <c r="BK87" s="136"/>
      <c r="BL87" s="136"/>
      <c r="BM87" s="136"/>
      <c r="BN87" s="136"/>
      <c r="BO87" s="136"/>
      <c r="BP87" s="136"/>
      <c r="BQ87" s="136"/>
      <c r="BR87" s="136"/>
      <c r="BS87" s="136"/>
      <c r="BT87" s="136"/>
      <c r="BU87" s="136"/>
      <c r="BV87" s="136"/>
      <c r="BW87" s="136"/>
      <c r="BX87" s="136"/>
      <c r="BY87" s="136"/>
      <c r="BZ87" s="136"/>
      <c r="CA87" s="136"/>
      <c r="CB87" s="136"/>
      <c r="CC87" s="136"/>
      <c r="CD87" s="136"/>
      <c r="CE87" s="136"/>
      <c r="CF87" s="136"/>
      <c r="CG87" s="136"/>
      <c r="CH87" s="136"/>
      <c r="CI87" s="136"/>
      <c r="CJ87" s="136"/>
      <c r="CK87" s="136"/>
      <c r="CL87" s="136"/>
      <c r="CM87" s="136"/>
    </row>
    <row r="88" spans="1:91" ht="15" customHeight="1" x14ac:dyDescent="0.2">
      <c r="A88" s="281" t="s">
        <v>169</v>
      </c>
      <c r="B88" s="281"/>
      <c r="C88" s="281"/>
      <c r="D88" s="281"/>
      <c r="E88" s="321" t="s">
        <v>167</v>
      </c>
      <c r="F88" s="322"/>
      <c r="G88" s="322"/>
      <c r="H88" s="322"/>
      <c r="I88" s="322"/>
      <c r="J88" s="322"/>
      <c r="K88" s="322"/>
      <c r="L88" s="322"/>
      <c r="M88" s="322"/>
      <c r="N88" s="322"/>
      <c r="O88" s="281" t="s">
        <v>168</v>
      </c>
      <c r="P88" s="281"/>
      <c r="Q88" s="281"/>
      <c r="R88" s="281"/>
      <c r="S88" s="281"/>
      <c r="T88" s="281"/>
      <c r="U88" s="93"/>
      <c r="V88" s="93"/>
      <c r="W88" s="93"/>
      <c r="Y88" s="93"/>
      <c r="Z88" s="93"/>
      <c r="AA88" s="93"/>
      <c r="AB88" s="93"/>
      <c r="AC88" s="93"/>
      <c r="AD88" s="93"/>
      <c r="AE88" s="93"/>
      <c r="AF88" s="93"/>
      <c r="AG88" s="93"/>
      <c r="AH88" s="93"/>
      <c r="AI88" s="93"/>
      <c r="AJ88" s="93"/>
      <c r="AK88" s="93"/>
      <c r="AL88" s="93"/>
      <c r="AM88" s="93"/>
      <c r="AN88" s="93"/>
      <c r="AO88" s="93"/>
      <c r="AP88" s="93"/>
      <c r="AQ88" s="93"/>
      <c r="AR88" s="93"/>
      <c r="AS88" s="93"/>
      <c r="AT88" s="93"/>
      <c r="AU88" s="136"/>
      <c r="AV88" s="136"/>
      <c r="AW88" s="136"/>
      <c r="AX88" s="136"/>
      <c r="AY88" s="136"/>
      <c r="AZ88" s="136"/>
      <c r="BA88" s="136"/>
      <c r="BB88" s="136"/>
      <c r="BC88" s="136"/>
      <c r="BD88" s="136"/>
      <c r="BE88" s="136"/>
      <c r="BF88" s="136"/>
      <c r="BG88" s="136"/>
      <c r="BH88" s="136"/>
      <c r="BI88" s="136"/>
      <c r="BJ88" s="136"/>
      <c r="BK88" s="136"/>
      <c r="BL88" s="136"/>
      <c r="BM88" s="136"/>
      <c r="BN88" s="136"/>
      <c r="BO88" s="136"/>
      <c r="BP88" s="136"/>
      <c r="BQ88" s="136"/>
      <c r="BR88" s="136"/>
      <c r="BS88" s="136"/>
      <c r="BT88" s="136"/>
      <c r="BU88" s="136"/>
      <c r="BV88" s="136"/>
      <c r="BW88" s="136"/>
      <c r="BX88" s="136"/>
      <c r="BY88" s="136"/>
      <c r="BZ88" s="136"/>
      <c r="CA88" s="136"/>
      <c r="CB88" s="136"/>
      <c r="CC88" s="136"/>
      <c r="CD88" s="136"/>
      <c r="CE88" s="136"/>
      <c r="CF88" s="136"/>
      <c r="CG88" s="136"/>
      <c r="CH88" s="136"/>
      <c r="CI88" s="136"/>
      <c r="CJ88" s="136"/>
      <c r="CK88" s="136"/>
      <c r="CL88" s="136"/>
      <c r="CM88" s="136"/>
    </row>
    <row r="89" spans="1:91" ht="15" customHeight="1" x14ac:dyDescent="0.2">
      <c r="A89" s="248" t="s">
        <v>164</v>
      </c>
      <c r="B89" s="249"/>
      <c r="C89" s="279" t="e">
        <f>IF(COUNTIF(N7:N85," ")=ROWS(N7:N85)," ",LARGE(N7:N85,1))</f>
        <v>#NUM!</v>
      </c>
      <c r="D89" s="279"/>
      <c r="E89" s="98"/>
      <c r="F89" s="101"/>
      <c r="G89" s="101"/>
      <c r="H89" s="98"/>
      <c r="I89" s="100"/>
      <c r="J89" s="100"/>
      <c r="K89" s="100"/>
      <c r="L89" s="14"/>
      <c r="M89" s="14"/>
      <c r="N89" s="14"/>
      <c r="O89" s="14"/>
      <c r="P89" s="14"/>
      <c r="Q89" s="14"/>
      <c r="R89" s="14"/>
      <c r="S89" s="14"/>
      <c r="T89" s="14"/>
      <c r="U89" s="141"/>
      <c r="V89" s="141"/>
      <c r="W89" s="141"/>
      <c r="X89" s="141"/>
      <c r="Y89" s="141"/>
      <c r="Z89" s="141"/>
      <c r="AA89" s="141"/>
      <c r="AB89" s="141"/>
      <c r="AC89" s="141"/>
      <c r="AD89" s="141"/>
      <c r="AE89" s="141"/>
      <c r="AF89" s="141"/>
      <c r="AG89" s="141"/>
      <c r="AH89" s="141"/>
      <c r="AI89" s="141"/>
      <c r="AJ89" s="141"/>
      <c r="AK89" s="141"/>
      <c r="AL89" s="141"/>
      <c r="AM89" s="141"/>
      <c r="AN89" s="141"/>
      <c r="AO89" s="141"/>
      <c r="AP89" s="141"/>
      <c r="AQ89" s="141"/>
      <c r="AR89" s="141"/>
      <c r="AS89" s="141"/>
      <c r="AT89" s="144"/>
      <c r="AU89" s="136"/>
      <c r="AV89" s="136"/>
      <c r="AW89" s="136"/>
      <c r="AX89" s="136"/>
      <c r="AY89" s="136"/>
      <c r="AZ89" s="136"/>
      <c r="BA89" s="136"/>
      <c r="BB89" s="136"/>
      <c r="BC89" s="136"/>
      <c r="BD89" s="136"/>
      <c r="BE89" s="136"/>
      <c r="BF89" s="136"/>
      <c r="BG89" s="136"/>
      <c r="BH89" s="136"/>
      <c r="BI89" s="136"/>
      <c r="BJ89" s="136"/>
      <c r="BK89" s="136"/>
      <c r="BL89" s="136"/>
      <c r="BM89" s="136"/>
      <c r="BN89" s="136"/>
      <c r="BO89" s="136"/>
      <c r="BP89" s="136"/>
      <c r="BQ89" s="136"/>
      <c r="BR89" s="136"/>
      <c r="BS89" s="136"/>
      <c r="BT89" s="136"/>
      <c r="BU89" s="136"/>
      <c r="BV89" s="136"/>
      <c r="BW89" s="136"/>
      <c r="BX89" s="136"/>
      <c r="BY89" s="136"/>
      <c r="BZ89" s="136"/>
      <c r="CA89" s="136"/>
      <c r="CB89" s="136"/>
      <c r="CC89" s="136"/>
      <c r="CD89" s="136"/>
      <c r="CE89" s="136"/>
      <c r="CF89" s="136"/>
      <c r="CG89" s="136"/>
      <c r="CH89" s="136"/>
      <c r="CI89" s="136"/>
      <c r="CJ89" s="136"/>
      <c r="CK89" s="136"/>
      <c r="CL89" s="136"/>
      <c r="CM89" s="136"/>
    </row>
    <row r="90" spans="1:91" ht="15" customHeight="1" x14ac:dyDescent="0.2">
      <c r="A90" s="248" t="s">
        <v>165</v>
      </c>
      <c r="B90" s="249"/>
      <c r="C90" s="279" t="e">
        <f>IF(COUNTIF(N7:N85," ")=ROWS(N7:N85)," ",SMALL(N7:N85,1))</f>
        <v>#NUM!</v>
      </c>
      <c r="D90" s="279"/>
      <c r="E90" s="98"/>
      <c r="F90" s="101"/>
      <c r="G90" s="101"/>
      <c r="H90" s="98"/>
      <c r="I90" s="100"/>
      <c r="J90" s="100"/>
      <c r="K90" s="100"/>
      <c r="L90" s="14"/>
      <c r="M90" s="14"/>
      <c r="N90" s="14"/>
      <c r="O90" s="14"/>
      <c r="P90" s="14"/>
      <c r="Q90" s="14"/>
      <c r="R90" s="14"/>
      <c r="S90" s="14"/>
      <c r="T90" s="14"/>
      <c r="U90" s="141"/>
      <c r="V90" s="141"/>
      <c r="W90" s="141"/>
      <c r="X90" s="141"/>
      <c r="Y90" s="141"/>
      <c r="Z90" s="141"/>
      <c r="AA90" s="141"/>
      <c r="AB90" s="141"/>
      <c r="AC90" s="141"/>
      <c r="AD90" s="141"/>
      <c r="AE90" s="141"/>
      <c r="AF90" s="141"/>
      <c r="AG90" s="141"/>
      <c r="AH90" s="141"/>
      <c r="AI90" s="141"/>
      <c r="AJ90" s="141"/>
      <c r="AK90" s="141"/>
      <c r="AL90" s="141"/>
      <c r="AM90" s="141"/>
      <c r="AN90" s="141"/>
      <c r="AO90" s="141"/>
      <c r="AP90" s="141"/>
      <c r="AQ90" s="141"/>
      <c r="AR90" s="141"/>
      <c r="AS90" s="141"/>
      <c r="AT90" s="144"/>
      <c r="AU90" s="136"/>
      <c r="AV90" s="136"/>
      <c r="AW90" s="136"/>
      <c r="AX90" s="136"/>
      <c r="AY90" s="136"/>
      <c r="AZ90" s="136"/>
      <c r="BA90" s="136"/>
      <c r="BB90" s="136"/>
      <c r="BC90" s="136"/>
      <c r="BD90" s="136"/>
      <c r="BE90" s="136"/>
      <c r="BF90" s="136"/>
      <c r="BG90" s="136"/>
      <c r="BH90" s="136"/>
      <c r="BI90" s="136"/>
      <c r="BJ90" s="136"/>
      <c r="BK90" s="136"/>
      <c r="BL90" s="136"/>
      <c r="BM90" s="136"/>
      <c r="BN90" s="136"/>
      <c r="BO90" s="136"/>
      <c r="BP90" s="136"/>
      <c r="BQ90" s="136"/>
      <c r="BR90" s="136"/>
      <c r="BS90" s="136"/>
      <c r="BT90" s="136"/>
      <c r="BU90" s="136"/>
      <c r="BV90" s="136"/>
      <c r="BW90" s="136"/>
      <c r="BX90" s="136"/>
      <c r="BY90" s="136"/>
      <c r="BZ90" s="136"/>
      <c r="CA90" s="136"/>
      <c r="CB90" s="136"/>
      <c r="CC90" s="136"/>
      <c r="CD90" s="136"/>
      <c r="CE90" s="136"/>
      <c r="CF90" s="136"/>
      <c r="CG90" s="136"/>
      <c r="CH90" s="136"/>
      <c r="CI90" s="136"/>
      <c r="CJ90" s="136"/>
      <c r="CK90" s="136"/>
      <c r="CL90" s="136"/>
      <c r="CM90" s="136"/>
    </row>
    <row r="91" spans="1:91" ht="15" customHeight="1" x14ac:dyDescent="0.2">
      <c r="A91" s="250" t="s">
        <v>166</v>
      </c>
      <c r="B91" s="250"/>
      <c r="C91" s="280" t="e">
        <f>N87</f>
        <v>#DIV/0!</v>
      </c>
      <c r="D91" s="280"/>
      <c r="E91" s="98"/>
      <c r="F91" s="101"/>
      <c r="G91" s="101"/>
      <c r="H91" s="98"/>
      <c r="I91" s="100"/>
      <c r="J91" s="100"/>
      <c r="K91" s="100"/>
      <c r="L91" s="14"/>
      <c r="M91" s="14"/>
      <c r="N91" s="14"/>
      <c r="O91" s="14"/>
      <c r="P91" s="14"/>
      <c r="Q91" s="14"/>
      <c r="R91" s="14"/>
      <c r="S91" s="14"/>
      <c r="T91" s="14"/>
      <c r="U91" s="141"/>
      <c r="Z91" s="141"/>
      <c r="AA91" s="141"/>
      <c r="AB91" s="141"/>
      <c r="AC91" s="141"/>
      <c r="AD91" s="141"/>
      <c r="AE91" s="141"/>
      <c r="AF91" s="313"/>
      <c r="AG91" s="313"/>
      <c r="AH91" s="313"/>
      <c r="AI91" s="313"/>
      <c r="AJ91" s="313"/>
      <c r="AK91" s="313"/>
      <c r="AL91" s="313"/>
      <c r="AM91" s="313"/>
      <c r="AN91" s="313"/>
      <c r="AO91" s="141"/>
      <c r="AP91" s="141"/>
      <c r="AQ91" s="141"/>
      <c r="AR91" s="141"/>
      <c r="AS91" s="141"/>
      <c r="AT91" s="144"/>
      <c r="AU91" s="136"/>
      <c r="AV91" s="136"/>
      <c r="AW91" s="136"/>
      <c r="AX91" s="136"/>
      <c r="AY91" s="136"/>
      <c r="AZ91" s="136"/>
      <c r="BA91" s="136"/>
      <c r="BB91" s="136"/>
      <c r="BC91" s="136"/>
      <c r="BD91" s="136"/>
      <c r="BE91" s="136"/>
      <c r="BF91" s="136"/>
      <c r="BG91" s="136"/>
      <c r="BH91" s="136"/>
      <c r="BI91" s="136"/>
      <c r="BJ91" s="136"/>
      <c r="BK91" s="136"/>
      <c r="BL91" s="136"/>
      <c r="BM91" s="136"/>
      <c r="BN91" s="136"/>
      <c r="BO91" s="136"/>
      <c r="BP91" s="136"/>
      <c r="BQ91" s="136"/>
      <c r="BR91" s="136"/>
      <c r="BS91" s="136"/>
      <c r="BT91" s="136"/>
      <c r="BU91" s="136"/>
      <c r="BV91" s="136"/>
      <c r="BW91" s="136"/>
      <c r="BX91" s="136"/>
      <c r="BY91" s="136"/>
      <c r="BZ91" s="136"/>
      <c r="CA91" s="136"/>
      <c r="CB91" s="136"/>
      <c r="CC91" s="136"/>
      <c r="CD91" s="136"/>
      <c r="CE91" s="136"/>
      <c r="CF91" s="136"/>
      <c r="CG91" s="136"/>
      <c r="CH91" s="136"/>
      <c r="CI91" s="136"/>
      <c r="CJ91" s="136"/>
      <c r="CK91" s="136"/>
      <c r="CL91" s="136"/>
      <c r="CM91" s="136"/>
    </row>
    <row r="92" spans="1:91" ht="15" customHeight="1" x14ac:dyDescent="0.2">
      <c r="A92" s="282" t="s">
        <v>134</v>
      </c>
      <c r="B92" s="283"/>
      <c r="C92" s="97" t="s">
        <v>125</v>
      </c>
      <c r="D92" s="97" t="s">
        <v>126</v>
      </c>
      <c r="E92" s="98"/>
      <c r="F92" s="101"/>
      <c r="G92" s="101"/>
      <c r="H92" s="98"/>
      <c r="I92" s="100"/>
      <c r="J92" s="100"/>
      <c r="K92" s="100"/>
      <c r="L92" s="14"/>
      <c r="M92" s="14"/>
      <c r="N92" s="14"/>
      <c r="O92" s="14"/>
      <c r="P92" s="14"/>
      <c r="Q92" s="14"/>
      <c r="R92" s="14"/>
      <c r="S92" s="14"/>
      <c r="T92" s="14"/>
      <c r="U92" s="141"/>
      <c r="Z92" s="141"/>
      <c r="AA92" s="141"/>
      <c r="AB92" s="141"/>
      <c r="AC92" s="141"/>
      <c r="AD92" s="141"/>
      <c r="AE92" s="141"/>
      <c r="AF92" s="141"/>
      <c r="AG92" s="141"/>
      <c r="AH92" s="141"/>
      <c r="AI92" s="141"/>
      <c r="AJ92" s="141"/>
      <c r="AK92" s="141"/>
      <c r="AL92" s="141"/>
      <c r="AM92" s="141"/>
      <c r="AN92" s="141"/>
      <c r="AO92" s="141"/>
      <c r="AP92" s="141"/>
      <c r="AQ92" s="141"/>
      <c r="AR92" s="141"/>
      <c r="AS92" s="141"/>
      <c r="AT92" s="144"/>
      <c r="AU92" s="136"/>
      <c r="AV92" s="136"/>
      <c r="AW92" s="136"/>
      <c r="AX92" s="136"/>
      <c r="AY92" s="136"/>
      <c r="AZ92" s="136"/>
      <c r="BA92" s="136"/>
      <c r="BB92" s="136"/>
      <c r="BC92" s="136"/>
      <c r="BD92" s="136"/>
      <c r="BE92" s="136"/>
      <c r="BF92" s="136"/>
      <c r="BG92" s="136"/>
      <c r="BH92" s="136"/>
      <c r="BI92" s="136"/>
      <c r="BJ92" s="136"/>
      <c r="BK92" s="136"/>
      <c r="BL92" s="136"/>
      <c r="BM92" s="136"/>
      <c r="BN92" s="136"/>
      <c r="BO92" s="136"/>
      <c r="BP92" s="136"/>
      <c r="BQ92" s="136"/>
      <c r="BR92" s="136"/>
      <c r="BS92" s="136"/>
      <c r="BT92" s="136"/>
      <c r="BU92" s="136"/>
      <c r="BV92" s="136"/>
      <c r="BW92" s="136"/>
      <c r="BX92" s="136"/>
      <c r="BY92" s="136"/>
      <c r="BZ92" s="136"/>
      <c r="CA92" s="136"/>
      <c r="CB92" s="136"/>
      <c r="CC92" s="136"/>
      <c r="CD92" s="136"/>
      <c r="CE92" s="136"/>
      <c r="CF92" s="136"/>
      <c r="CG92" s="136"/>
      <c r="CH92" s="136"/>
      <c r="CI92" s="136"/>
      <c r="CJ92" s="136"/>
      <c r="CK92" s="136"/>
      <c r="CL92" s="136"/>
      <c r="CM92" s="136"/>
    </row>
    <row r="93" spans="1:91" ht="15" customHeight="1" x14ac:dyDescent="0.2">
      <c r="A93" s="277" t="s">
        <v>40</v>
      </c>
      <c r="B93" s="278"/>
      <c r="C93" s="119">
        <f>COUNTIFS($N$7:$N$85,"&gt;=0",$N$7:$N$85,"&lt;=29")</f>
        <v>0</v>
      </c>
      <c r="D93" s="104" t="str">
        <f>IF(C93=0," ",100*C93/C102)</f>
        <v xml:space="preserve"> </v>
      </c>
      <c r="E93" s="98"/>
      <c r="F93" s="101"/>
      <c r="G93" s="101"/>
      <c r="H93" s="98"/>
      <c r="I93" s="100"/>
      <c r="J93" s="100"/>
      <c r="K93" s="100"/>
      <c r="L93" s="14"/>
      <c r="M93" s="14"/>
      <c r="N93" s="14"/>
      <c r="O93" s="14"/>
      <c r="P93" s="14"/>
      <c r="Q93" s="14"/>
      <c r="R93" s="14"/>
      <c r="S93" s="14"/>
      <c r="T93" s="14"/>
      <c r="U93" s="141"/>
      <c r="Z93" s="141"/>
      <c r="AA93" s="141"/>
      <c r="AB93" s="141"/>
      <c r="AC93" s="141"/>
      <c r="AD93" s="141"/>
      <c r="AE93" s="141"/>
      <c r="AF93" s="141"/>
      <c r="AG93" s="141"/>
      <c r="AH93" s="141"/>
      <c r="AI93" s="141"/>
      <c r="AJ93" s="141"/>
      <c r="AK93" s="141"/>
      <c r="AL93" s="141"/>
      <c r="AM93" s="141"/>
      <c r="AN93" s="141"/>
      <c r="AO93" s="141"/>
      <c r="AP93" s="141"/>
      <c r="AQ93" s="141"/>
      <c r="AR93" s="141"/>
      <c r="AS93" s="141"/>
      <c r="AT93" s="10"/>
      <c r="AU93" s="136"/>
      <c r="AV93" s="136"/>
      <c r="AW93" s="136"/>
      <c r="AX93" s="136"/>
      <c r="AY93" s="136"/>
      <c r="AZ93" s="136"/>
      <c r="BA93" s="136"/>
      <c r="BB93" s="136"/>
      <c r="BC93" s="136"/>
      <c r="BD93" s="136"/>
      <c r="BE93" s="136"/>
      <c r="BF93" s="136"/>
      <c r="BG93" s="136"/>
      <c r="BH93" s="136"/>
      <c r="BI93" s="136"/>
      <c r="BJ93" s="136"/>
      <c r="BK93" s="136"/>
      <c r="BL93" s="136"/>
      <c r="BM93" s="136"/>
      <c r="BN93" s="136"/>
      <c r="BO93" s="136"/>
      <c r="BP93" s="136"/>
      <c r="BQ93" s="136"/>
      <c r="BR93" s="136"/>
      <c r="BS93" s="136"/>
      <c r="BT93" s="136"/>
      <c r="BU93" s="136"/>
      <c r="BV93" s="136"/>
      <c r="BW93" s="136"/>
      <c r="BX93" s="136"/>
      <c r="BY93" s="136"/>
      <c r="BZ93" s="136"/>
      <c r="CA93" s="136"/>
      <c r="CB93" s="136"/>
      <c r="CC93" s="136"/>
      <c r="CD93" s="136"/>
      <c r="CE93" s="136"/>
      <c r="CF93" s="136"/>
      <c r="CG93" s="136"/>
      <c r="CH93" s="136"/>
      <c r="CI93" s="136"/>
      <c r="CJ93" s="136"/>
      <c r="CK93" s="136"/>
      <c r="CL93" s="136"/>
      <c r="CM93" s="136"/>
    </row>
    <row r="94" spans="1:91" ht="15" customHeight="1" x14ac:dyDescent="0.2">
      <c r="A94" s="277" t="s">
        <v>39</v>
      </c>
      <c r="B94" s="278"/>
      <c r="C94" s="119">
        <f>COUNTIFS($N$7:$N$85,"&gt;=30",$N$7:$N$85,"&lt;=39")</f>
        <v>0</v>
      </c>
      <c r="D94" s="104" t="str">
        <f>IF(C94=0," ",100*C94/C102)</f>
        <v xml:space="preserve"> </v>
      </c>
      <c r="E94" s="98"/>
      <c r="F94" s="101"/>
      <c r="G94" s="101"/>
      <c r="H94" s="98"/>
      <c r="I94" s="100"/>
      <c r="J94" s="100"/>
      <c r="K94" s="100"/>
      <c r="L94" s="14"/>
      <c r="M94" s="14"/>
      <c r="N94" s="14"/>
      <c r="O94" s="14"/>
      <c r="P94" s="14"/>
      <c r="Q94" s="14"/>
      <c r="R94" s="14"/>
      <c r="S94" s="14"/>
      <c r="T94" s="14"/>
      <c r="U94" s="141"/>
      <c r="Z94" s="141"/>
      <c r="AA94" s="141"/>
      <c r="AB94" s="141"/>
      <c r="AC94" s="141"/>
      <c r="AD94" s="141"/>
      <c r="AE94" s="141"/>
      <c r="AF94" s="141"/>
      <c r="AG94" s="141"/>
      <c r="AH94" s="141"/>
      <c r="AI94" s="141"/>
      <c r="AJ94" s="141"/>
      <c r="AK94" s="141"/>
      <c r="AL94" s="141"/>
      <c r="AM94" s="141"/>
      <c r="AN94" s="141"/>
      <c r="AO94" s="141"/>
      <c r="AP94" s="141"/>
      <c r="AQ94" s="141"/>
      <c r="AR94" s="141"/>
      <c r="AS94" s="141"/>
      <c r="AT94" s="10"/>
      <c r="AU94" s="136"/>
      <c r="AV94" s="136"/>
      <c r="AW94" s="136"/>
      <c r="AX94" s="136"/>
      <c r="AY94" s="136"/>
      <c r="AZ94" s="136"/>
      <c r="BA94" s="136"/>
      <c r="BB94" s="136"/>
      <c r="BC94" s="136"/>
      <c r="BD94" s="136"/>
      <c r="BE94" s="136"/>
      <c r="BF94" s="136"/>
      <c r="BG94" s="136"/>
      <c r="BH94" s="136"/>
      <c r="BI94" s="136"/>
      <c r="BJ94" s="136"/>
      <c r="BK94" s="136"/>
      <c r="BL94" s="136"/>
      <c r="BM94" s="136"/>
      <c r="BN94" s="136"/>
      <c r="BO94" s="136"/>
      <c r="BP94" s="136"/>
      <c r="BQ94" s="136"/>
      <c r="BR94" s="136"/>
      <c r="BS94" s="136"/>
      <c r="BT94" s="136"/>
      <c r="BU94" s="136"/>
      <c r="BV94" s="136"/>
      <c r="BW94" s="136"/>
      <c r="BX94" s="136"/>
      <c r="BY94" s="136"/>
      <c r="BZ94" s="136"/>
      <c r="CA94" s="136"/>
      <c r="CB94" s="136"/>
      <c r="CC94" s="136"/>
      <c r="CD94" s="136"/>
      <c r="CE94" s="136"/>
      <c r="CF94" s="136"/>
      <c r="CG94" s="136"/>
      <c r="CH94" s="136"/>
      <c r="CI94" s="136"/>
      <c r="CJ94" s="136"/>
      <c r="CK94" s="136"/>
      <c r="CL94" s="136"/>
      <c r="CM94" s="136"/>
    </row>
    <row r="95" spans="1:91" ht="15" customHeight="1" x14ac:dyDescent="0.2">
      <c r="A95" s="277" t="s">
        <v>38</v>
      </c>
      <c r="B95" s="278"/>
      <c r="C95" s="119">
        <f>COUNTIFS($N$7:$N$85,"&gt;=40",$N$7:$N$85,"&lt;=49")</f>
        <v>0</v>
      </c>
      <c r="D95" s="104" t="str">
        <f>IF(C95=0," ",100*C95/C102)</f>
        <v xml:space="preserve"> </v>
      </c>
      <c r="E95" s="98"/>
      <c r="F95" s="101"/>
      <c r="G95" s="101"/>
      <c r="H95" s="98"/>
      <c r="I95" s="100"/>
      <c r="J95" s="100"/>
      <c r="K95" s="100"/>
      <c r="L95" s="14"/>
      <c r="M95" s="14"/>
      <c r="N95" s="14"/>
      <c r="O95" s="14"/>
      <c r="P95" s="14"/>
      <c r="Q95" s="14"/>
      <c r="R95" s="14"/>
      <c r="S95" s="14"/>
      <c r="T95" s="14"/>
      <c r="U95" s="141"/>
      <c r="Z95" s="141"/>
      <c r="AA95" s="141"/>
      <c r="AB95" s="141"/>
      <c r="AC95" s="141"/>
      <c r="AD95" s="141"/>
      <c r="AE95" s="141"/>
      <c r="AF95" s="141"/>
      <c r="AG95" s="141"/>
      <c r="AH95" s="141"/>
      <c r="AI95" s="141"/>
      <c r="AJ95" s="141"/>
      <c r="AK95" s="141"/>
      <c r="AL95" s="141"/>
      <c r="AM95" s="141"/>
      <c r="AN95" s="141"/>
      <c r="AO95" s="141"/>
      <c r="AP95" s="141"/>
      <c r="AQ95" s="141"/>
      <c r="AR95" s="141"/>
      <c r="AS95" s="141"/>
      <c r="AT95" s="10"/>
      <c r="AU95" s="136"/>
      <c r="AV95" s="136"/>
      <c r="AW95" s="136"/>
      <c r="AX95" s="136"/>
      <c r="AY95" s="136"/>
      <c r="AZ95" s="136"/>
      <c r="BA95" s="136"/>
      <c r="BB95" s="136"/>
      <c r="BC95" s="136"/>
      <c r="BD95" s="136"/>
      <c r="BE95" s="136"/>
      <c r="BF95" s="136"/>
      <c r="BG95" s="136"/>
      <c r="BH95" s="136"/>
      <c r="BI95" s="136"/>
      <c r="BJ95" s="136"/>
      <c r="BK95" s="136"/>
      <c r="BL95" s="136"/>
      <c r="BM95" s="136"/>
      <c r="BN95" s="136"/>
      <c r="BO95" s="136"/>
      <c r="BP95" s="136"/>
      <c r="BQ95" s="136"/>
      <c r="BR95" s="136"/>
      <c r="BS95" s="136"/>
      <c r="BT95" s="136"/>
      <c r="BU95" s="136"/>
      <c r="BV95" s="136"/>
      <c r="BW95" s="136"/>
      <c r="BX95" s="136"/>
      <c r="BY95" s="136"/>
      <c r="BZ95" s="136"/>
      <c r="CA95" s="136"/>
      <c r="CB95" s="136"/>
      <c r="CC95" s="136"/>
      <c r="CD95" s="136"/>
      <c r="CE95" s="136"/>
      <c r="CF95" s="136"/>
      <c r="CG95" s="136"/>
      <c r="CH95" s="136"/>
      <c r="CI95" s="136"/>
      <c r="CJ95" s="136"/>
      <c r="CK95" s="136"/>
      <c r="CL95" s="136"/>
      <c r="CM95" s="136"/>
    </row>
    <row r="96" spans="1:91" ht="15" customHeight="1" x14ac:dyDescent="0.2">
      <c r="A96" s="277" t="s">
        <v>37</v>
      </c>
      <c r="B96" s="278"/>
      <c r="C96" s="119">
        <f>COUNTIFS($N$7:$N$85,"&gt;=50",$N$7:$N$85,"&lt;=59")</f>
        <v>0</v>
      </c>
      <c r="D96" s="104" t="str">
        <f>IF(C96=0," ",100*C96/C102)</f>
        <v xml:space="preserve"> </v>
      </c>
      <c r="E96" s="98"/>
      <c r="F96" s="101"/>
      <c r="G96" s="101"/>
      <c r="H96" s="98"/>
      <c r="I96" s="100"/>
      <c r="J96" s="100"/>
      <c r="K96" s="100"/>
      <c r="L96" s="14"/>
      <c r="M96" s="14"/>
      <c r="N96" s="14"/>
      <c r="O96" s="14"/>
      <c r="P96" s="14"/>
      <c r="Q96" s="14"/>
      <c r="R96" s="14"/>
      <c r="S96" s="14"/>
      <c r="T96" s="14"/>
      <c r="U96" s="141"/>
      <c r="Z96" s="141"/>
      <c r="AA96" s="141"/>
      <c r="AB96" s="141"/>
      <c r="AC96" s="141"/>
      <c r="AD96" s="141"/>
      <c r="AE96" s="141"/>
      <c r="AF96" s="141"/>
      <c r="AG96" s="141"/>
      <c r="AH96" s="141"/>
      <c r="AI96" s="141"/>
      <c r="AJ96" s="141"/>
      <c r="AK96" s="141"/>
      <c r="AL96" s="141"/>
      <c r="AM96" s="141"/>
      <c r="AN96" s="141"/>
      <c r="AO96" s="141"/>
      <c r="AP96" s="141"/>
      <c r="AQ96" s="141"/>
      <c r="AR96" s="141"/>
      <c r="AS96" s="141"/>
      <c r="AT96" s="10"/>
      <c r="AU96" s="136"/>
      <c r="AV96" s="136"/>
      <c r="AW96" s="136"/>
      <c r="AX96" s="136"/>
      <c r="AY96" s="136"/>
      <c r="AZ96" s="136"/>
      <c r="BA96" s="136"/>
      <c r="BB96" s="136"/>
      <c r="BC96" s="136"/>
      <c r="BD96" s="136"/>
      <c r="BE96" s="136"/>
      <c r="BF96" s="136"/>
      <c r="BG96" s="136"/>
      <c r="BH96" s="136"/>
      <c r="BI96" s="136"/>
      <c r="BJ96" s="136"/>
      <c r="BK96" s="136"/>
      <c r="BL96" s="136"/>
      <c r="BM96" s="136"/>
      <c r="BN96" s="136"/>
      <c r="BO96" s="136"/>
      <c r="BP96" s="136"/>
      <c r="BQ96" s="136"/>
      <c r="BR96" s="136"/>
      <c r="BS96" s="136"/>
      <c r="BT96" s="136"/>
      <c r="BU96" s="136"/>
      <c r="BV96" s="136"/>
      <c r="BW96" s="136"/>
      <c r="BX96" s="136"/>
      <c r="BY96" s="136"/>
      <c r="BZ96" s="136"/>
      <c r="CA96" s="136"/>
      <c r="CB96" s="136"/>
      <c r="CC96" s="136"/>
      <c r="CD96" s="136"/>
      <c r="CE96" s="136"/>
      <c r="CF96" s="136"/>
      <c r="CG96" s="136"/>
      <c r="CH96" s="136"/>
      <c r="CI96" s="136"/>
      <c r="CJ96" s="136"/>
      <c r="CK96" s="136"/>
      <c r="CL96" s="136"/>
      <c r="CM96" s="136"/>
    </row>
    <row r="97" spans="1:91" ht="15" customHeight="1" x14ac:dyDescent="0.2">
      <c r="A97" s="277" t="s">
        <v>33</v>
      </c>
      <c r="B97" s="278"/>
      <c r="C97" s="119">
        <f>COUNTIFS($N$7:$N$85,"&gt;=60",$N$7:$N$85,"&lt;=69")</f>
        <v>0</v>
      </c>
      <c r="D97" s="104" t="str">
        <f>IF(C97=0," ",100*C97/C102)</f>
        <v xml:space="preserve"> </v>
      </c>
      <c r="E97" s="98"/>
      <c r="F97" s="101"/>
      <c r="G97" s="101"/>
      <c r="H97" s="98"/>
      <c r="I97" s="100"/>
      <c r="J97" s="100"/>
      <c r="K97" s="100"/>
      <c r="L97" s="14"/>
      <c r="M97" s="14"/>
      <c r="N97" s="14"/>
      <c r="O97" s="14"/>
      <c r="P97" s="14"/>
      <c r="Q97" s="14"/>
      <c r="R97" s="14"/>
      <c r="S97" s="14"/>
      <c r="T97" s="14"/>
      <c r="U97" s="141"/>
      <c r="Z97" s="141"/>
      <c r="AA97" s="141"/>
      <c r="AB97" s="141"/>
      <c r="AC97" s="141"/>
      <c r="AD97" s="141"/>
      <c r="AE97" s="141"/>
      <c r="AF97" s="141"/>
      <c r="AG97" s="141"/>
      <c r="AH97" s="141"/>
      <c r="AI97" s="141"/>
      <c r="AJ97" s="141"/>
      <c r="AK97" s="141"/>
      <c r="AL97" s="141"/>
      <c r="AM97" s="141"/>
      <c r="AN97" s="141"/>
      <c r="AO97" s="141"/>
      <c r="AP97" s="141"/>
      <c r="AQ97" s="141"/>
      <c r="AR97" s="141"/>
      <c r="AS97" s="141"/>
      <c r="AT97" s="10"/>
      <c r="AU97" s="136"/>
      <c r="AV97" s="136"/>
      <c r="AW97" s="136"/>
      <c r="AX97" s="136"/>
      <c r="AY97" s="136"/>
      <c r="AZ97" s="136"/>
      <c r="BA97" s="136"/>
      <c r="BB97" s="136"/>
      <c r="BC97" s="136"/>
      <c r="BD97" s="136"/>
      <c r="BE97" s="136"/>
      <c r="BF97" s="136"/>
      <c r="BG97" s="136"/>
      <c r="BH97" s="136"/>
      <c r="BI97" s="136"/>
      <c r="BJ97" s="136"/>
      <c r="BK97" s="136"/>
      <c r="BL97" s="136"/>
      <c r="BM97" s="136"/>
      <c r="BN97" s="136"/>
      <c r="BO97" s="136"/>
      <c r="BP97" s="136"/>
      <c r="BQ97" s="136"/>
      <c r="BR97" s="136"/>
      <c r="BS97" s="136"/>
      <c r="BT97" s="136"/>
      <c r="BU97" s="136"/>
      <c r="BV97" s="136"/>
      <c r="BW97" s="136"/>
      <c r="BX97" s="136"/>
      <c r="BY97" s="136"/>
      <c r="BZ97" s="136"/>
      <c r="CA97" s="136"/>
      <c r="CB97" s="136"/>
      <c r="CC97" s="136"/>
      <c r="CD97" s="136"/>
      <c r="CE97" s="136"/>
      <c r="CF97" s="136"/>
      <c r="CG97" s="136"/>
      <c r="CH97" s="136"/>
      <c r="CI97" s="136"/>
      <c r="CJ97" s="136"/>
      <c r="CK97" s="136"/>
      <c r="CL97" s="136"/>
      <c r="CM97" s="136"/>
    </row>
    <row r="98" spans="1:91" ht="15" customHeight="1" x14ac:dyDescent="0.2">
      <c r="A98" s="277" t="s">
        <v>36</v>
      </c>
      <c r="B98" s="278"/>
      <c r="C98" s="119">
        <f>COUNTIFS($N$7:$N$85,"&gt;=70",$N$7:$N$85,"&lt;=74")</f>
        <v>0</v>
      </c>
      <c r="D98" s="104" t="str">
        <f>IF(C98=0," ",100*C98/C102)</f>
        <v xml:space="preserve"> </v>
      </c>
      <c r="E98" s="98"/>
      <c r="F98" s="101"/>
      <c r="G98" s="101"/>
      <c r="H98" s="98"/>
      <c r="I98" s="100"/>
      <c r="J98" s="100"/>
      <c r="K98" s="100"/>
      <c r="L98" s="14"/>
      <c r="M98" s="14"/>
      <c r="N98" s="14"/>
      <c r="O98" s="14"/>
      <c r="P98" s="14"/>
      <c r="Q98" s="14"/>
      <c r="R98" s="14"/>
      <c r="S98" s="14"/>
      <c r="T98" s="14"/>
      <c r="U98" s="141"/>
      <c r="Z98" s="141"/>
      <c r="AA98" s="141"/>
      <c r="AB98" s="141"/>
      <c r="AC98" s="141"/>
      <c r="AD98" s="141"/>
      <c r="AE98" s="141"/>
      <c r="AF98" s="141"/>
      <c r="AG98" s="141"/>
      <c r="AH98" s="141"/>
      <c r="AI98" s="141"/>
      <c r="AJ98" s="141"/>
      <c r="AK98" s="141"/>
      <c r="AL98" s="141"/>
      <c r="AM98" s="141"/>
      <c r="AN98" s="141"/>
      <c r="AO98" s="141"/>
      <c r="AP98" s="141"/>
      <c r="AQ98" s="141"/>
      <c r="AR98" s="141"/>
      <c r="AS98" s="141"/>
      <c r="AT98" s="10"/>
      <c r="AU98" s="136"/>
      <c r="AV98" s="136"/>
      <c r="AW98" s="136"/>
      <c r="AX98" s="136"/>
      <c r="AY98" s="136"/>
      <c r="AZ98" s="136"/>
      <c r="BA98" s="136"/>
      <c r="BB98" s="136"/>
      <c r="BC98" s="136"/>
      <c r="BD98" s="136"/>
      <c r="BE98" s="136"/>
      <c r="BF98" s="136"/>
      <c r="BG98" s="136"/>
      <c r="BH98" s="136"/>
      <c r="BI98" s="136"/>
      <c r="BJ98" s="136"/>
      <c r="BK98" s="136"/>
      <c r="BL98" s="136"/>
      <c r="BM98" s="136"/>
      <c r="BN98" s="136"/>
      <c r="BO98" s="136"/>
      <c r="BP98" s="136"/>
      <c r="BQ98" s="136"/>
      <c r="BR98" s="136"/>
      <c r="BS98" s="136"/>
      <c r="BT98" s="136"/>
      <c r="BU98" s="136"/>
      <c r="BV98" s="136"/>
      <c r="BW98" s="136"/>
      <c r="BX98" s="136"/>
      <c r="BY98" s="136"/>
      <c r="BZ98" s="136"/>
      <c r="CA98" s="136"/>
      <c r="CB98" s="136"/>
      <c r="CC98" s="136"/>
      <c r="CD98" s="136"/>
      <c r="CE98" s="136"/>
      <c r="CF98" s="136"/>
      <c r="CG98" s="136"/>
      <c r="CH98" s="136"/>
      <c r="CI98" s="136"/>
      <c r="CJ98" s="136"/>
      <c r="CK98" s="136"/>
      <c r="CL98" s="136"/>
      <c r="CM98" s="136"/>
    </row>
    <row r="99" spans="1:91" ht="15" customHeight="1" x14ac:dyDescent="0.2">
      <c r="A99" s="277" t="s">
        <v>35</v>
      </c>
      <c r="B99" s="278"/>
      <c r="C99" s="119">
        <f>COUNTIFS($N$7:$N$85,"&gt;=75",$N$7:$N$85,"&lt;=79")</f>
        <v>0</v>
      </c>
      <c r="D99" s="104" t="str">
        <f>IF(C99=0," ",100*C99/C102)</f>
        <v xml:space="preserve"> </v>
      </c>
      <c r="E99"/>
      <c r="F99" s="102"/>
      <c r="G99" s="103"/>
      <c r="H99" s="42"/>
      <c r="I99" s="42"/>
      <c r="J99" s="42"/>
      <c r="K99" s="42"/>
      <c r="L99" s="14"/>
      <c r="M99" s="14"/>
      <c r="N99" s="14"/>
      <c r="O99" s="14"/>
      <c r="P99" s="14"/>
      <c r="Q99" s="14"/>
      <c r="R99" s="14"/>
      <c r="S99" s="14"/>
      <c r="T99" s="14"/>
      <c r="U99" s="141"/>
      <c r="Z99" s="141"/>
      <c r="AA99" s="141"/>
      <c r="AB99" s="141"/>
      <c r="AC99" s="141"/>
      <c r="AD99" s="141"/>
      <c r="AE99" s="141"/>
      <c r="AF99" s="141"/>
      <c r="AG99" s="141"/>
      <c r="AH99" s="141"/>
      <c r="AI99" s="141"/>
      <c r="AJ99" s="141"/>
      <c r="AK99" s="141"/>
      <c r="AL99" s="141"/>
      <c r="AM99" s="141"/>
      <c r="AN99" s="141"/>
      <c r="AO99" s="141"/>
      <c r="AP99" s="141"/>
      <c r="AQ99" s="141"/>
      <c r="AR99" s="141"/>
      <c r="AS99" s="141"/>
      <c r="AT99" s="10"/>
      <c r="AU99" s="136"/>
      <c r="AV99" s="136"/>
      <c r="AW99" s="136"/>
      <c r="AX99" s="136"/>
      <c r="AY99" s="136"/>
      <c r="AZ99" s="136"/>
      <c r="BA99" s="136"/>
      <c r="BB99" s="136"/>
      <c r="BC99" s="136"/>
      <c r="BD99" s="136"/>
      <c r="BE99" s="136"/>
      <c r="BF99" s="136"/>
      <c r="BG99" s="136"/>
      <c r="BH99" s="136"/>
      <c r="BI99" s="136"/>
      <c r="BJ99" s="136"/>
      <c r="BK99" s="136"/>
      <c r="BL99" s="136"/>
      <c r="BM99" s="136"/>
      <c r="BN99" s="136"/>
      <c r="BO99" s="136"/>
      <c r="BP99" s="136"/>
      <c r="BQ99" s="136"/>
      <c r="BR99" s="136"/>
      <c r="BS99" s="136"/>
      <c r="BT99" s="136"/>
      <c r="BU99" s="136"/>
      <c r="BV99" s="136"/>
      <c r="BW99" s="136"/>
      <c r="BX99" s="136"/>
      <c r="BY99" s="136"/>
      <c r="BZ99" s="136"/>
      <c r="CA99" s="136"/>
      <c r="CB99" s="136"/>
      <c r="CC99" s="136"/>
      <c r="CD99" s="136"/>
      <c r="CE99" s="136"/>
      <c r="CF99" s="136"/>
      <c r="CG99" s="136"/>
      <c r="CH99" s="136"/>
      <c r="CI99" s="136"/>
      <c r="CJ99" s="136"/>
      <c r="CK99" s="136"/>
      <c r="CL99" s="136"/>
      <c r="CM99" s="136"/>
    </row>
    <row r="100" spans="1:91" ht="15" customHeight="1" x14ac:dyDescent="0.2">
      <c r="A100" s="277" t="s">
        <v>34</v>
      </c>
      <c r="B100" s="278"/>
      <c r="C100" s="119">
        <f>COUNTIFS($N$7:$N$85,"&gt;=80",$N$7:$N$85,"&lt;=89")</f>
        <v>0</v>
      </c>
      <c r="D100" s="104" t="str">
        <f>IF(C100=0," ",100*C100/C102)</f>
        <v xml:space="preserve"> </v>
      </c>
      <c r="E100"/>
      <c r="F100"/>
      <c r="G100"/>
      <c r="H100" s="99"/>
      <c r="I100" s="99"/>
      <c r="J100" s="99"/>
      <c r="K100" s="99"/>
      <c r="L100" s="12"/>
      <c r="M100" s="12"/>
      <c r="N100" s="12"/>
      <c r="O100" s="12"/>
      <c r="P100" s="12"/>
      <c r="Q100" s="12"/>
      <c r="R100" s="12"/>
      <c r="S100" s="12"/>
      <c r="T100" s="12"/>
      <c r="U100" s="9"/>
      <c r="Z100" s="9"/>
      <c r="AA100" s="9"/>
      <c r="AB100" s="9"/>
      <c r="AC100" s="9"/>
      <c r="AD100" s="9"/>
      <c r="AE100" s="9"/>
      <c r="AF100" s="9"/>
      <c r="AG100" s="9"/>
      <c r="AH100" s="9"/>
      <c r="AI100" s="9"/>
      <c r="AJ100" s="9"/>
      <c r="AK100" s="9"/>
      <c r="AL100" s="9"/>
      <c r="AM100" s="9"/>
      <c r="AN100" s="9"/>
      <c r="AO100" s="9"/>
      <c r="AP100" s="9"/>
      <c r="AQ100" s="9"/>
      <c r="AR100" s="9"/>
      <c r="AS100" s="9"/>
      <c r="AT100" s="10"/>
      <c r="AU100" s="136"/>
      <c r="AV100" s="136"/>
      <c r="AW100" s="136"/>
      <c r="AX100" s="136"/>
      <c r="AY100" s="136"/>
      <c r="AZ100" s="136"/>
      <c r="BA100" s="136"/>
      <c r="BB100" s="136"/>
      <c r="BC100" s="136"/>
      <c r="BD100" s="136"/>
      <c r="BE100" s="136"/>
      <c r="BF100" s="136"/>
      <c r="BG100" s="136"/>
      <c r="BH100" s="136"/>
      <c r="BI100" s="136"/>
      <c r="BJ100" s="136"/>
      <c r="BK100" s="136"/>
      <c r="BL100" s="136"/>
      <c r="BM100" s="136"/>
      <c r="BN100" s="136"/>
      <c r="BO100" s="136"/>
      <c r="BP100" s="136"/>
      <c r="BQ100" s="136"/>
      <c r="BR100" s="136"/>
      <c r="BS100" s="136"/>
      <c r="BT100" s="136"/>
      <c r="BU100" s="136"/>
      <c r="BV100" s="136"/>
      <c r="BW100" s="136"/>
      <c r="BX100" s="136"/>
      <c r="BY100" s="136"/>
      <c r="BZ100" s="136"/>
      <c r="CA100" s="136"/>
      <c r="CB100" s="136"/>
      <c r="CC100" s="136"/>
      <c r="CD100" s="136"/>
      <c r="CE100" s="136"/>
      <c r="CF100" s="136"/>
      <c r="CG100" s="136"/>
      <c r="CH100" s="136"/>
      <c r="CI100" s="136"/>
      <c r="CJ100" s="136"/>
      <c r="CK100" s="136"/>
      <c r="CL100" s="136"/>
      <c r="CM100" s="136"/>
    </row>
    <row r="101" spans="1:91" ht="15" customHeight="1" x14ac:dyDescent="0.2">
      <c r="A101" s="277" t="s">
        <v>32</v>
      </c>
      <c r="B101" s="278"/>
      <c r="C101" s="119">
        <f>COUNTIFS($N$7:$N$85,"&gt;=90",$N$7:$N$85,"&lt;=100")</f>
        <v>0</v>
      </c>
      <c r="D101" s="104" t="str">
        <f>IF(C101=0," ",100*C101/C102)</f>
        <v xml:space="preserve"> </v>
      </c>
      <c r="E101" s="8"/>
      <c r="F101" s="9"/>
      <c r="G101" s="9"/>
      <c r="H101" s="9"/>
      <c r="I101" s="9"/>
      <c r="J101" s="9"/>
      <c r="K101" s="9"/>
      <c r="L101" s="12"/>
      <c r="M101" s="12"/>
      <c r="N101" s="12"/>
      <c r="O101" s="12"/>
      <c r="P101" s="12"/>
      <c r="Q101" s="12"/>
      <c r="R101" s="12"/>
      <c r="S101" s="12"/>
      <c r="T101" s="12"/>
      <c r="U101" s="9"/>
      <c r="Z101" s="9"/>
      <c r="AA101" s="9"/>
      <c r="AB101" s="9"/>
      <c r="AC101" s="9"/>
      <c r="AD101" s="9"/>
      <c r="AE101" s="9"/>
      <c r="AF101" s="9"/>
      <c r="AG101" s="9"/>
      <c r="AH101" s="9"/>
      <c r="AI101" s="9"/>
      <c r="AJ101" s="9"/>
      <c r="AK101" s="9"/>
      <c r="AL101" s="9"/>
      <c r="AM101" s="9"/>
      <c r="AN101" s="9"/>
      <c r="AO101" s="9"/>
      <c r="AP101" s="9"/>
      <c r="AQ101" s="9"/>
      <c r="AR101" s="9"/>
      <c r="AS101" s="9"/>
      <c r="AT101" s="10"/>
      <c r="AU101" s="136"/>
      <c r="AV101" s="136"/>
      <c r="AW101" s="136"/>
      <c r="AX101" s="136"/>
      <c r="AY101" s="136"/>
      <c r="AZ101" s="136"/>
      <c r="BA101" s="136"/>
      <c r="BB101" s="136"/>
      <c r="BC101" s="136"/>
      <c r="BD101" s="136"/>
      <c r="BE101" s="136"/>
      <c r="BF101" s="136"/>
      <c r="BG101" s="136"/>
      <c r="BH101" s="136"/>
      <c r="BI101" s="136"/>
      <c r="BJ101" s="136"/>
      <c r="BK101" s="136"/>
      <c r="BL101" s="136"/>
      <c r="BM101" s="136"/>
      <c r="BN101" s="136"/>
      <c r="BO101" s="136"/>
      <c r="BP101" s="136"/>
      <c r="BQ101" s="136"/>
      <c r="BR101" s="136"/>
      <c r="BS101" s="136"/>
      <c r="BT101" s="136"/>
      <c r="BU101" s="136"/>
      <c r="BV101" s="136"/>
      <c r="BW101" s="136"/>
      <c r="BX101" s="136"/>
      <c r="BY101" s="136"/>
      <c r="BZ101" s="136"/>
      <c r="CA101" s="136"/>
      <c r="CB101" s="136"/>
      <c r="CC101" s="136"/>
      <c r="CD101" s="136"/>
      <c r="CE101" s="136"/>
      <c r="CF101" s="136"/>
      <c r="CG101" s="136"/>
      <c r="CH101" s="136"/>
      <c r="CI101" s="136"/>
      <c r="CJ101" s="136"/>
      <c r="CK101" s="136"/>
      <c r="CL101" s="136"/>
      <c r="CM101" s="136"/>
    </row>
    <row r="102" spans="1:91" ht="15" customHeight="1" x14ac:dyDescent="0.2">
      <c r="A102" s="303" t="s">
        <v>127</v>
      </c>
      <c r="B102" s="249"/>
      <c r="C102" s="248" t="str">
        <f>IF(SUM(C93:C101)=0," ",SUM(C93:C101))</f>
        <v xml:space="preserve"> </v>
      </c>
      <c r="D102" s="249"/>
      <c r="E102" s="8"/>
      <c r="F102" s="9"/>
      <c r="G102" s="9"/>
      <c r="H102" s="9"/>
      <c r="I102" s="9"/>
      <c r="J102" s="9"/>
      <c r="K102" s="9"/>
      <c r="L102" s="12"/>
      <c r="M102" s="12"/>
      <c r="N102" s="12"/>
      <c r="O102" s="12"/>
      <c r="P102" s="12"/>
      <c r="Q102" s="12"/>
      <c r="R102" s="12"/>
      <c r="S102" s="12"/>
      <c r="T102" s="12"/>
      <c r="U102" s="9"/>
      <c r="Z102" s="9"/>
      <c r="AA102" s="9"/>
      <c r="AB102" s="9"/>
      <c r="AC102" s="9"/>
      <c r="AD102" s="9"/>
      <c r="AE102" s="9"/>
      <c r="AF102" s="9"/>
      <c r="AG102" s="9"/>
      <c r="AH102" s="9"/>
      <c r="AI102" s="9"/>
      <c r="AJ102" s="9"/>
      <c r="AK102" s="9"/>
      <c r="AL102" s="9"/>
      <c r="AM102" s="9"/>
      <c r="AN102" s="9"/>
      <c r="AO102" s="9"/>
      <c r="AP102" s="9"/>
      <c r="AQ102" s="9"/>
      <c r="AR102" s="9"/>
      <c r="AS102" s="9"/>
      <c r="AT102" s="10"/>
      <c r="AU102" s="136"/>
      <c r="AV102" s="136"/>
      <c r="AW102" s="136"/>
      <c r="AX102" s="136"/>
      <c r="AY102" s="136"/>
      <c r="AZ102" s="136"/>
      <c r="BA102" s="136"/>
      <c r="BB102" s="136"/>
      <c r="BC102" s="136"/>
      <c r="BD102" s="136"/>
      <c r="BE102" s="136"/>
      <c r="BF102" s="136"/>
      <c r="BG102" s="136"/>
      <c r="BH102" s="136"/>
      <c r="BI102" s="136"/>
      <c r="BJ102" s="136"/>
      <c r="BK102" s="136"/>
      <c r="BL102" s="136"/>
      <c r="BM102" s="136"/>
      <c r="BN102" s="136"/>
      <c r="BO102" s="136"/>
      <c r="BP102" s="136"/>
      <c r="BQ102" s="136"/>
      <c r="BR102" s="136"/>
      <c r="BS102" s="136"/>
      <c r="BT102" s="136"/>
      <c r="BU102" s="136"/>
      <c r="BV102" s="136"/>
      <c r="BW102" s="136"/>
      <c r="BX102" s="136"/>
      <c r="BY102" s="136"/>
      <c r="BZ102" s="136"/>
      <c r="CA102" s="136"/>
      <c r="CB102" s="136"/>
      <c r="CC102" s="136"/>
      <c r="CD102" s="136"/>
      <c r="CE102" s="136"/>
      <c r="CF102" s="136"/>
      <c r="CG102" s="136"/>
      <c r="CH102" s="136"/>
      <c r="CI102" s="136"/>
      <c r="CJ102" s="136"/>
      <c r="CK102" s="136"/>
      <c r="CL102" s="136"/>
      <c r="CM102" s="136"/>
    </row>
    <row r="103" spans="1:91" ht="15" customHeight="1" x14ac:dyDescent="0.2">
      <c r="A103" s="281" t="s">
        <v>131</v>
      </c>
      <c r="B103" s="281"/>
      <c r="C103" s="281"/>
      <c r="D103" s="281"/>
      <c r="E103" s="287" t="s">
        <v>132</v>
      </c>
      <c r="F103" s="288"/>
      <c r="G103" s="288"/>
      <c r="H103" s="288"/>
      <c r="I103" s="288"/>
      <c r="J103" s="288"/>
      <c r="K103" s="288"/>
      <c r="L103" s="288"/>
      <c r="M103" s="288"/>
      <c r="N103" s="289"/>
      <c r="O103" s="319" t="s">
        <v>133</v>
      </c>
      <c r="P103" s="319"/>
      <c r="Q103" s="319"/>
      <c r="R103" s="319"/>
      <c r="S103" s="319"/>
      <c r="T103" s="319"/>
      <c r="U103" s="93"/>
      <c r="Z103" s="145"/>
      <c r="AA103" s="145"/>
      <c r="AB103" s="145"/>
      <c r="AC103" s="145"/>
      <c r="AD103" s="145"/>
      <c r="AE103" s="145"/>
      <c r="AF103" s="145"/>
      <c r="AG103" s="145"/>
      <c r="AH103" s="145"/>
      <c r="AI103" s="145"/>
      <c r="AJ103" s="145"/>
      <c r="AK103" s="145"/>
      <c r="AL103" s="145"/>
      <c r="AM103" s="145"/>
      <c r="AN103"/>
      <c r="AO103"/>
      <c r="AP103" s="141"/>
      <c r="AQ103"/>
      <c r="AR103"/>
      <c r="AS103"/>
      <c r="AT103"/>
      <c r="AU103" s="136"/>
      <c r="AV103" s="136"/>
      <c r="AW103" s="136"/>
      <c r="AX103" s="136"/>
      <c r="AY103" s="136"/>
      <c r="AZ103" s="136"/>
      <c r="BA103" s="136"/>
      <c r="BB103" s="136"/>
      <c r="BC103" s="136"/>
      <c r="BD103" s="136"/>
      <c r="BE103" s="136"/>
      <c r="BF103" s="136"/>
      <c r="BG103" s="136"/>
      <c r="BH103" s="136"/>
      <c r="BI103" s="136"/>
      <c r="BJ103" s="136"/>
      <c r="BK103" s="136"/>
      <c r="BL103" s="136"/>
      <c r="BM103" s="136"/>
      <c r="BN103" s="136"/>
      <c r="BO103" s="136"/>
      <c r="BP103" s="136"/>
      <c r="BQ103" s="136"/>
      <c r="BR103" s="136"/>
      <c r="BS103" s="136"/>
      <c r="BT103" s="136"/>
      <c r="BU103" s="136"/>
      <c r="BV103" s="136"/>
      <c r="BW103" s="136"/>
      <c r="BX103" s="136"/>
      <c r="BY103" s="136"/>
      <c r="BZ103" s="136"/>
      <c r="CA103" s="136"/>
      <c r="CB103" s="136"/>
      <c r="CC103" s="136"/>
      <c r="CD103" s="136"/>
      <c r="CE103" s="136"/>
      <c r="CF103" s="136"/>
      <c r="CG103" s="136"/>
      <c r="CH103" s="136"/>
      <c r="CI103" s="136"/>
      <c r="CJ103" s="136"/>
      <c r="CK103" s="136"/>
      <c r="CL103" s="136"/>
      <c r="CM103" s="136"/>
    </row>
    <row r="104" spans="1:91" ht="26.25" customHeight="1" x14ac:dyDescent="0.2">
      <c r="A104" s="250" t="s">
        <v>123</v>
      </c>
      <c r="B104" s="250"/>
      <c r="C104" s="66" t="s">
        <v>140</v>
      </c>
      <c r="D104" s="66" t="s">
        <v>139</v>
      </c>
      <c r="E104" s="93"/>
      <c r="F104" s="93"/>
      <c r="G104" s="93"/>
      <c r="H104" s="93"/>
      <c r="I104" s="93"/>
      <c r="J104" s="93"/>
      <c r="K104" s="93"/>
      <c r="L104" s="69"/>
      <c r="M104" s="69"/>
      <c r="N104" s="70"/>
      <c r="O104" s="70"/>
      <c r="P104" s="70"/>
      <c r="Q104" s="70"/>
      <c r="R104" s="70"/>
      <c r="S104" s="70"/>
      <c r="T104" s="70"/>
      <c r="U104" s="70"/>
      <c r="AB104" s="70"/>
      <c r="AC104" s="70"/>
      <c r="AD104" s="70"/>
      <c r="AE104" s="70"/>
      <c r="AF104" s="70"/>
      <c r="AG104"/>
      <c r="AH104"/>
      <c r="AI104"/>
      <c r="AJ104"/>
      <c r="AK104"/>
      <c r="AL104"/>
      <c r="AM104"/>
      <c r="AN104"/>
      <c r="AO104" s="136"/>
      <c r="AP104" s="136"/>
      <c r="AQ104" s="136"/>
      <c r="AR104" s="136"/>
      <c r="AS104" s="136"/>
      <c r="AT104" s="136"/>
      <c r="AU104" s="136"/>
      <c r="AV104" s="136"/>
      <c r="AW104" s="136"/>
      <c r="AX104" s="136"/>
      <c r="AY104" s="136"/>
      <c r="AZ104" s="136"/>
      <c r="BA104" s="136"/>
      <c r="BB104" s="136"/>
      <c r="BC104" s="136"/>
      <c r="BD104" s="136"/>
      <c r="BE104" s="136"/>
      <c r="BF104" s="136"/>
      <c r="BG104" s="136"/>
      <c r="BH104" s="136"/>
      <c r="BI104" s="136"/>
      <c r="BJ104" s="136"/>
      <c r="BK104" s="136"/>
      <c r="BL104" s="136"/>
      <c r="BM104" s="136"/>
      <c r="BN104" s="136"/>
      <c r="BO104" s="136"/>
      <c r="BP104" s="136"/>
      <c r="BQ104" s="136"/>
      <c r="BR104" s="136"/>
      <c r="BS104" s="136"/>
      <c r="BT104" s="136"/>
      <c r="BU104" s="136"/>
      <c r="BV104" s="136"/>
      <c r="BW104" s="136"/>
      <c r="BX104" s="136"/>
      <c r="BY104" s="136"/>
      <c r="BZ104" s="136"/>
      <c r="CA104" s="136"/>
      <c r="CB104" s="136"/>
      <c r="CC104" s="136"/>
      <c r="CD104" s="136"/>
      <c r="CE104" s="136"/>
      <c r="CF104" s="136"/>
      <c r="CG104" s="136"/>
      <c r="CH104" s="136"/>
      <c r="CI104" s="136"/>
      <c r="CJ104" s="136"/>
      <c r="CK104" s="136"/>
      <c r="CL104" s="136"/>
      <c r="CM104" s="136"/>
    </row>
    <row r="105" spans="1:91" ht="15" customHeight="1" x14ac:dyDescent="0.2">
      <c r="A105" s="250" t="str">
        <f>IF('Öğrenme Çıktıları'!C3&gt;0,'Öğrenme Çıktıları'!B3," ")</f>
        <v xml:space="preserve"> </v>
      </c>
      <c r="B105" s="250"/>
      <c r="C105" s="94" t="str">
        <f>IF('Öğrenme Çıktıları'!C3&gt;0, SUM(Vize!C132, 'Vize-2'!C132, Final!C132, Bütünleme!C132)," ")</f>
        <v xml:space="preserve"> </v>
      </c>
      <c r="D105" s="95" t="str">
        <f>IF('Öğrenme Çıktıları'!C3&gt;0, AVERAGE(Vize!D132, 'Vize-2'!D132, Final!D132, Bütünleme!D132)," ")</f>
        <v xml:space="preserve"> </v>
      </c>
      <c r="E105" s="93"/>
      <c r="F105" s="93"/>
      <c r="G105" s="93"/>
      <c r="H105" s="93"/>
      <c r="I105" s="93"/>
      <c r="J105" s="93"/>
      <c r="K105" s="93"/>
      <c r="L105" s="71"/>
      <c r="M105" s="71"/>
      <c r="N105" s="72"/>
      <c r="O105" s="72"/>
      <c r="P105" s="72"/>
      <c r="Q105" s="72"/>
      <c r="R105" s="72"/>
      <c r="S105" s="72"/>
      <c r="T105" s="72"/>
      <c r="U105" s="73"/>
      <c r="AB105" s="73"/>
      <c r="AC105" s="73"/>
      <c r="AD105" s="73"/>
      <c r="AE105" s="73"/>
      <c r="AF105" s="73"/>
      <c r="AG105" s="108"/>
      <c r="AH105" s="108"/>
      <c r="AI105" s="108"/>
      <c r="AJ105" s="108"/>
      <c r="AK105" s="108"/>
      <c r="AL105" s="108"/>
      <c r="AM105" s="108"/>
      <c r="AN105" s="108"/>
      <c r="AO105" s="136"/>
      <c r="AP105" s="136"/>
      <c r="AQ105" s="136"/>
      <c r="AR105" s="136"/>
      <c r="AS105" s="136"/>
      <c r="AT105" s="136"/>
      <c r="AU105" s="136"/>
      <c r="AV105" s="136"/>
      <c r="AW105" s="136"/>
      <c r="AX105" s="136"/>
      <c r="AY105" s="136"/>
      <c r="AZ105" s="136"/>
      <c r="BA105" s="136"/>
      <c r="BB105" s="136"/>
      <c r="BC105" s="136"/>
      <c r="BD105" s="136"/>
      <c r="BE105" s="136"/>
      <c r="BF105" s="136"/>
      <c r="BG105" s="136"/>
      <c r="BH105" s="136"/>
      <c r="BI105" s="136"/>
      <c r="BJ105" s="136"/>
      <c r="BK105" s="136"/>
      <c r="BL105" s="136"/>
      <c r="BM105" s="136"/>
      <c r="BN105" s="136"/>
      <c r="BO105" s="136"/>
      <c r="BP105" s="136"/>
      <c r="BQ105" s="136"/>
      <c r="BR105" s="136"/>
      <c r="BS105" s="136"/>
      <c r="BT105" s="136"/>
      <c r="BU105" s="136"/>
      <c r="BV105" s="136"/>
      <c r="BW105" s="136"/>
      <c r="BX105" s="136"/>
      <c r="BY105" s="136"/>
      <c r="BZ105" s="136"/>
      <c r="CA105" s="136"/>
      <c r="CB105" s="136"/>
      <c r="CC105" s="136"/>
      <c r="CD105" s="136"/>
      <c r="CE105" s="136"/>
      <c r="CF105" s="136"/>
      <c r="CG105" s="136"/>
      <c r="CH105" s="136"/>
      <c r="CI105" s="136"/>
      <c r="CJ105" s="136"/>
      <c r="CK105" s="136"/>
      <c r="CL105" s="136"/>
      <c r="CM105" s="136"/>
    </row>
    <row r="106" spans="1:91" ht="15" customHeight="1" x14ac:dyDescent="0.2">
      <c r="A106" s="250" t="str">
        <f>IF('Öğrenme Çıktıları'!C4&gt;0,'Öğrenme Çıktıları'!B4," ")</f>
        <v xml:space="preserve"> </v>
      </c>
      <c r="B106" s="250"/>
      <c r="C106" s="94" t="str">
        <f>IF('Öğrenme Çıktıları'!C4&gt;0, SUM(Vize!C133, 'Vize-2'!C133, Final!C133, Bütünleme!C133)," ")</f>
        <v xml:space="preserve"> </v>
      </c>
      <c r="D106" s="95" t="str">
        <f>IF('Öğrenme Çıktıları'!C4&gt;0, AVERAGE(Vize!D133, 'Vize-2'!D133, Final!D133, Bütünleme!D133)," ")</f>
        <v xml:space="preserve"> </v>
      </c>
      <c r="E106" s="93"/>
      <c r="F106" s="93"/>
      <c r="G106" s="93"/>
      <c r="H106" s="93"/>
      <c r="I106" s="93"/>
      <c r="J106" s="93"/>
      <c r="K106" s="93"/>
      <c r="L106" s="74"/>
      <c r="M106" s="74"/>
      <c r="N106" s="72"/>
      <c r="O106" s="72"/>
      <c r="P106" s="72"/>
      <c r="Q106" s="72"/>
      <c r="R106" s="72"/>
      <c r="S106" s="72"/>
      <c r="T106" s="72"/>
      <c r="U106" s="73"/>
      <c r="AB106" s="73"/>
      <c r="AC106" s="73"/>
      <c r="AD106" s="73"/>
      <c r="AE106" s="73"/>
      <c r="AF106" s="73"/>
      <c r="AG106" s="105"/>
      <c r="AH106" s="105"/>
      <c r="AI106" s="105"/>
      <c r="AJ106" s="105"/>
      <c r="AK106" s="105"/>
      <c r="AL106" s="105"/>
      <c r="AM106" s="105"/>
      <c r="AN106" s="105"/>
      <c r="AO106" s="136"/>
      <c r="AP106" s="136"/>
      <c r="AQ106" s="136"/>
      <c r="AR106" s="136"/>
      <c r="AS106" s="136"/>
      <c r="AT106" s="136"/>
      <c r="AU106" s="136"/>
      <c r="AV106" s="136"/>
      <c r="AW106" s="136"/>
      <c r="AX106" s="136"/>
      <c r="AY106" s="136"/>
      <c r="AZ106" s="136"/>
      <c r="BA106" s="136"/>
      <c r="BB106" s="136"/>
      <c r="BC106" s="136"/>
      <c r="BD106" s="136"/>
      <c r="BE106" s="136"/>
      <c r="BF106" s="136"/>
      <c r="BG106" s="136"/>
      <c r="BH106" s="136"/>
      <c r="BI106" s="136"/>
      <c r="BJ106" s="136"/>
      <c r="BK106" s="136"/>
      <c r="BL106" s="136"/>
      <c r="BM106" s="136"/>
      <c r="BN106" s="136"/>
      <c r="BO106" s="136"/>
      <c r="BP106" s="136"/>
      <c r="BQ106" s="136"/>
      <c r="BR106" s="136"/>
      <c r="BS106" s="136"/>
      <c r="BT106" s="136"/>
      <c r="BU106" s="136"/>
      <c r="BV106" s="136"/>
      <c r="BW106" s="136"/>
      <c r="BX106" s="136"/>
      <c r="BY106" s="136"/>
      <c r="BZ106" s="136"/>
      <c r="CA106" s="136"/>
      <c r="CB106" s="136"/>
      <c r="CC106" s="136"/>
      <c r="CD106" s="136"/>
      <c r="CE106" s="136"/>
      <c r="CF106" s="136"/>
      <c r="CG106" s="136"/>
      <c r="CH106" s="136"/>
      <c r="CI106" s="136"/>
      <c r="CJ106" s="136"/>
      <c r="CK106" s="136"/>
      <c r="CL106" s="136"/>
      <c r="CM106" s="136"/>
    </row>
    <row r="107" spans="1:91" ht="15" customHeight="1" x14ac:dyDescent="0.2">
      <c r="A107" s="250" t="str">
        <f>IF('Öğrenme Çıktıları'!C5&gt;0,'Öğrenme Çıktıları'!B5," ")</f>
        <v xml:space="preserve"> </v>
      </c>
      <c r="B107" s="250"/>
      <c r="C107" s="94" t="str">
        <f>IF('Öğrenme Çıktıları'!C5&gt;0, SUM(Vize!C134, 'Vize-2'!C134, Final!C134, Bütünleme!C134)," ")</f>
        <v xml:space="preserve"> </v>
      </c>
      <c r="D107" s="95" t="str">
        <f>IF('Öğrenme Çıktıları'!C5&gt;0, AVERAGE(Vize!D134, 'Vize-2'!D134, Final!D134, Bütünleme!D134)," ")</f>
        <v xml:space="preserve"> </v>
      </c>
      <c r="E107" s="93"/>
      <c r="F107" s="93"/>
      <c r="G107" s="93"/>
      <c r="H107" s="93"/>
      <c r="I107" s="93"/>
      <c r="J107" s="93"/>
      <c r="K107" s="93"/>
      <c r="L107" s="75"/>
      <c r="M107" s="75"/>
      <c r="N107" s="76"/>
      <c r="O107" s="76"/>
      <c r="P107" s="76"/>
      <c r="Q107" s="76"/>
      <c r="R107" s="76"/>
      <c r="S107" s="76"/>
      <c r="T107" s="76"/>
      <c r="U107" s="76"/>
      <c r="AB107" s="77"/>
      <c r="AC107" s="77"/>
      <c r="AD107" s="77"/>
      <c r="AE107" s="77"/>
      <c r="AF107" s="77"/>
      <c r="AG107" s="106"/>
      <c r="AH107" s="106"/>
      <c r="AI107" s="106"/>
      <c r="AJ107" s="106"/>
      <c r="AK107" s="106"/>
      <c r="AL107" s="106"/>
      <c r="AM107" s="106"/>
      <c r="AN107" s="106"/>
      <c r="AO107" s="136"/>
      <c r="AP107" s="136"/>
      <c r="AQ107" s="136"/>
      <c r="AR107" s="136"/>
      <c r="AS107" s="136"/>
      <c r="AT107" s="136"/>
      <c r="AU107" s="136"/>
      <c r="AV107" s="136"/>
      <c r="AW107" s="136"/>
      <c r="AX107" s="136"/>
      <c r="AY107" s="136"/>
      <c r="AZ107" s="136"/>
      <c r="BA107" s="136"/>
      <c r="BB107" s="136"/>
      <c r="BC107" s="136"/>
      <c r="BD107" s="136"/>
      <c r="BE107" s="136"/>
      <c r="BF107" s="136"/>
      <c r="BG107" s="136"/>
      <c r="BH107" s="136"/>
      <c r="BI107" s="136"/>
      <c r="BJ107" s="136"/>
      <c r="BK107" s="136"/>
      <c r="BL107" s="136"/>
      <c r="BM107" s="136"/>
      <c r="BN107" s="136"/>
      <c r="BO107" s="136"/>
      <c r="BP107" s="136"/>
      <c r="BQ107" s="136"/>
      <c r="BR107" s="136"/>
      <c r="BS107" s="136"/>
      <c r="BT107" s="136"/>
      <c r="BU107" s="136"/>
      <c r="BV107" s="136"/>
      <c r="BW107" s="136"/>
      <c r="BX107" s="136"/>
      <c r="BY107" s="136"/>
      <c r="BZ107" s="136"/>
      <c r="CA107" s="136"/>
      <c r="CB107" s="136"/>
      <c r="CC107" s="136"/>
      <c r="CD107" s="136"/>
      <c r="CE107" s="136"/>
      <c r="CF107" s="136"/>
      <c r="CG107" s="136"/>
      <c r="CH107" s="136"/>
      <c r="CI107" s="136"/>
      <c r="CJ107" s="136"/>
      <c r="CK107" s="136"/>
      <c r="CL107" s="136"/>
      <c r="CM107" s="136"/>
    </row>
    <row r="108" spans="1:91" ht="15" customHeight="1" x14ac:dyDescent="0.2">
      <c r="A108" s="250" t="str">
        <f>IF('Öğrenme Çıktıları'!C6&gt;0,'Öğrenme Çıktıları'!B6," ")</f>
        <v xml:space="preserve"> </v>
      </c>
      <c r="B108" s="250"/>
      <c r="C108" s="94" t="str">
        <f>IF('Öğrenme Çıktıları'!C6&gt;0, SUM(Vize!C135, 'Vize-2'!C135, Final!C135, Bütünleme!C135)," ")</f>
        <v xml:space="preserve"> </v>
      </c>
      <c r="D108" s="95" t="str">
        <f>IF('Öğrenme Çıktıları'!C6&gt;0, AVERAGE(Vize!D135, 'Vize-2'!D135, Final!D135, Bütünleme!D135)," ")</f>
        <v xml:space="preserve"> </v>
      </c>
      <c r="E108" s="93"/>
      <c r="F108" s="93"/>
      <c r="G108" s="93"/>
      <c r="H108" s="93"/>
      <c r="I108" s="93"/>
      <c r="J108" s="93"/>
      <c r="K108" s="93"/>
      <c r="L108" s="75"/>
      <c r="M108" s="75"/>
      <c r="N108" s="76"/>
      <c r="O108" s="76"/>
      <c r="P108" s="76"/>
      <c r="Q108" s="76"/>
      <c r="R108" s="76"/>
      <c r="S108" s="76"/>
      <c r="T108" s="76"/>
      <c r="U108" s="76"/>
      <c r="AB108" s="76"/>
      <c r="AC108" s="76"/>
      <c r="AD108" s="76"/>
      <c r="AE108" s="76"/>
      <c r="AF108" s="76"/>
      <c r="AG108" s="107"/>
      <c r="AH108" s="107"/>
      <c r="AI108" s="107"/>
      <c r="AJ108" s="107"/>
      <c r="AK108" s="107"/>
      <c r="AL108" s="107"/>
      <c r="AM108" s="107"/>
      <c r="AN108" s="107"/>
      <c r="AO108" s="136"/>
      <c r="AP108" s="136"/>
      <c r="AQ108" s="136"/>
      <c r="AR108" s="136"/>
      <c r="AS108" s="136"/>
      <c r="AT108" s="136"/>
      <c r="AU108" s="136"/>
      <c r="AV108" s="136"/>
      <c r="AW108" s="136"/>
      <c r="AX108" s="136"/>
      <c r="AY108" s="136"/>
      <c r="AZ108" s="136"/>
      <c r="BA108" s="136"/>
      <c r="BB108" s="136"/>
      <c r="BC108" s="136"/>
      <c r="BD108" s="136"/>
      <c r="BE108" s="136"/>
      <c r="BF108" s="136"/>
      <c r="BG108" s="136"/>
      <c r="BH108" s="136"/>
      <c r="BI108" s="136"/>
      <c r="BJ108" s="136"/>
      <c r="BK108" s="136"/>
      <c r="BL108" s="136"/>
      <c r="BM108" s="136"/>
      <c r="BN108" s="136"/>
      <c r="BO108" s="136"/>
      <c r="BP108" s="136"/>
      <c r="BQ108" s="136"/>
      <c r="BR108" s="136"/>
      <c r="BS108" s="136"/>
      <c r="BT108" s="136"/>
      <c r="BU108" s="136"/>
      <c r="BV108" s="136"/>
      <c r="BW108" s="136"/>
      <c r="BX108" s="136"/>
      <c r="BY108" s="136"/>
      <c r="BZ108" s="136"/>
      <c r="CA108" s="136"/>
      <c r="CB108" s="136"/>
      <c r="CC108" s="136"/>
      <c r="CD108" s="136"/>
      <c r="CE108" s="136"/>
      <c r="CF108" s="136"/>
      <c r="CG108" s="136"/>
      <c r="CH108" s="136"/>
      <c r="CI108" s="136"/>
      <c r="CJ108" s="136"/>
      <c r="CK108" s="136"/>
      <c r="CL108" s="136"/>
      <c r="CM108" s="136"/>
    </row>
    <row r="109" spans="1:91" x14ac:dyDescent="0.2">
      <c r="A109" s="250" t="str">
        <f>IF('Öğrenme Çıktıları'!C7&gt;0,'Öğrenme Çıktıları'!B7," ")</f>
        <v xml:space="preserve"> </v>
      </c>
      <c r="B109" s="250"/>
      <c r="C109" s="94" t="str">
        <f>IF('Öğrenme Çıktıları'!C7&gt;0, SUM(Vize!C136, 'Vize-2'!C136, Final!C136, Bütünleme!C136)," ")</f>
        <v xml:space="preserve"> </v>
      </c>
      <c r="D109" s="95" t="str">
        <f>IF('Öğrenme Çıktıları'!C7&gt;0, AVERAGE(Vize!D136, 'Vize-2'!D136, Final!D136, Bütünleme!D136)," ")</f>
        <v xml:space="preserve"> </v>
      </c>
      <c r="E109" s="93"/>
      <c r="F109" s="93"/>
      <c r="G109" s="93"/>
      <c r="H109" s="93"/>
      <c r="I109" s="93"/>
      <c r="J109" s="93"/>
      <c r="K109" s="93"/>
      <c r="L109"/>
      <c r="M109"/>
      <c r="N109"/>
      <c r="O109"/>
      <c r="P109"/>
      <c r="Q109"/>
      <c r="R109"/>
      <c r="S109"/>
      <c r="T109"/>
      <c r="U109"/>
      <c r="AB109"/>
      <c r="AC109"/>
      <c r="AD109"/>
      <c r="AE109"/>
      <c r="AF109"/>
      <c r="AG109" s="107"/>
      <c r="AH109" s="107"/>
      <c r="AI109" s="107"/>
      <c r="AJ109" s="107"/>
      <c r="AK109" s="107"/>
      <c r="AL109" s="107"/>
      <c r="AM109" s="107"/>
      <c r="AN109" s="107"/>
      <c r="AO109" s="136"/>
      <c r="AP109" s="136"/>
      <c r="AQ109" s="136"/>
      <c r="AR109" s="136"/>
      <c r="AS109" s="136"/>
      <c r="AT109" s="136"/>
      <c r="AU109" s="136"/>
      <c r="AV109" s="136"/>
      <c r="AW109" s="136"/>
      <c r="AX109" s="136"/>
      <c r="AY109" s="136"/>
      <c r="AZ109" s="136"/>
      <c r="BA109" s="136"/>
      <c r="BB109" s="136"/>
      <c r="BC109" s="136"/>
      <c r="BD109" s="136"/>
      <c r="BE109" s="136"/>
      <c r="BF109" s="136"/>
      <c r="BG109" s="136"/>
      <c r="BH109" s="136"/>
      <c r="BI109" s="136"/>
      <c r="BJ109" s="136"/>
      <c r="BK109" s="136"/>
      <c r="BL109" s="136"/>
      <c r="BM109" s="136"/>
      <c r="BN109" s="136"/>
      <c r="BO109" s="136"/>
      <c r="BP109" s="136"/>
      <c r="BQ109" s="136"/>
      <c r="BR109" s="136"/>
      <c r="BS109" s="136"/>
      <c r="BT109" s="136"/>
      <c r="BU109" s="136"/>
      <c r="BV109" s="136"/>
      <c r="BW109" s="136"/>
      <c r="BX109" s="136"/>
      <c r="BY109" s="136"/>
      <c r="BZ109" s="136"/>
      <c r="CA109" s="136"/>
      <c r="CB109" s="136"/>
      <c r="CC109" s="136"/>
      <c r="CD109" s="136"/>
      <c r="CE109" s="136"/>
      <c r="CF109" s="136"/>
      <c r="CG109" s="136"/>
      <c r="CH109" s="136"/>
      <c r="CI109" s="136"/>
      <c r="CJ109" s="136"/>
      <c r="CK109" s="136"/>
      <c r="CL109" s="136"/>
      <c r="CM109" s="136"/>
    </row>
    <row r="110" spans="1:91" x14ac:dyDescent="0.2">
      <c r="A110" s="250" t="str">
        <f>IF('Öğrenme Çıktıları'!C8&gt;0,'Öğrenme Çıktıları'!B8," ")</f>
        <v xml:space="preserve"> </v>
      </c>
      <c r="B110" s="250"/>
      <c r="C110" s="94" t="str">
        <f>IF('Öğrenme Çıktıları'!C8&gt;0, SUM(Vize!C137, 'Vize-2'!C137, Final!C137, Bütünleme!C137)," ")</f>
        <v xml:space="preserve"> </v>
      </c>
      <c r="D110" s="95" t="str">
        <f>IF('Öğrenme Çıktıları'!C8&gt;0, AVERAGE(Vize!D137, 'Vize-2'!D137, Final!D137, Bütünleme!D137)," ")</f>
        <v xml:space="preserve"> </v>
      </c>
      <c r="E110" s="93"/>
      <c r="F110" s="93"/>
      <c r="G110" s="93"/>
      <c r="H110" s="93"/>
      <c r="I110" s="93"/>
      <c r="J110" s="93"/>
      <c r="K110" s="93"/>
      <c r="L110"/>
      <c r="M110"/>
      <c r="N110"/>
      <c r="O110"/>
      <c r="P110"/>
      <c r="Q110"/>
      <c r="R110"/>
      <c r="S110"/>
      <c r="T110"/>
      <c r="U110"/>
      <c r="AB110"/>
      <c r="AC110"/>
      <c r="AD110"/>
      <c r="AE110"/>
      <c r="AF110"/>
      <c r="AG110"/>
      <c r="AH110"/>
      <c r="AI110"/>
      <c r="AJ110"/>
      <c r="AK110"/>
      <c r="AL110"/>
      <c r="AM110"/>
      <c r="AN110"/>
      <c r="AO110" s="136"/>
      <c r="AP110" s="136"/>
      <c r="AQ110" s="136"/>
      <c r="AR110" s="136"/>
      <c r="AS110" s="136"/>
      <c r="AT110" s="136"/>
      <c r="AU110" s="136"/>
      <c r="AV110" s="136"/>
      <c r="AW110" s="136"/>
      <c r="AX110" s="136"/>
      <c r="AY110" s="136"/>
      <c r="AZ110" s="136"/>
      <c r="BA110" s="136"/>
      <c r="BB110" s="136"/>
      <c r="BC110" s="136"/>
      <c r="BD110" s="136"/>
      <c r="BE110" s="136"/>
      <c r="BF110" s="136"/>
      <c r="BG110" s="136"/>
      <c r="BH110" s="136"/>
      <c r="BI110" s="136"/>
      <c r="BJ110" s="136"/>
      <c r="BK110" s="136"/>
      <c r="BL110" s="136"/>
      <c r="BM110" s="136"/>
      <c r="BN110" s="136"/>
      <c r="BO110" s="136"/>
      <c r="BP110" s="136"/>
      <c r="BQ110" s="136"/>
      <c r="BR110" s="136"/>
      <c r="BS110" s="136"/>
      <c r="BT110" s="136"/>
      <c r="BU110" s="136"/>
      <c r="BV110" s="136"/>
      <c r="BW110" s="136"/>
      <c r="BX110" s="136"/>
      <c r="BY110" s="136"/>
      <c r="BZ110" s="136"/>
      <c r="CA110" s="136"/>
      <c r="CB110" s="136"/>
      <c r="CC110" s="136"/>
      <c r="CD110" s="136"/>
      <c r="CE110" s="136"/>
      <c r="CF110" s="136"/>
      <c r="CG110" s="136"/>
      <c r="CH110" s="136"/>
      <c r="CI110" s="136"/>
      <c r="CJ110" s="136"/>
      <c r="CK110" s="136"/>
      <c r="CL110" s="136"/>
      <c r="CM110" s="136"/>
    </row>
    <row r="111" spans="1:91" x14ac:dyDescent="0.2">
      <c r="A111" s="250" t="str">
        <f>IF('Öğrenme Çıktıları'!C9&gt;0,'Öğrenme Çıktıları'!B9," ")</f>
        <v xml:space="preserve"> </v>
      </c>
      <c r="B111" s="250"/>
      <c r="C111" s="94" t="str">
        <f>IF('Öğrenme Çıktıları'!C9&gt;0, SUM(Vize!C138, 'Vize-2'!C138, Final!C138, Bütünleme!C138)," ")</f>
        <v xml:space="preserve"> </v>
      </c>
      <c r="D111" s="95" t="str">
        <f>IF('Öğrenme Çıktıları'!C9&gt;0, AVERAGE(Vize!D138, 'Vize-2'!D138, Final!D138, Bütünleme!D138)," ")</f>
        <v xml:space="preserve"> </v>
      </c>
      <c r="E111" s="93"/>
      <c r="F111" s="93"/>
      <c r="G111" s="93"/>
      <c r="H111" s="93"/>
      <c r="I111" s="93"/>
      <c r="J111" s="93"/>
      <c r="K111" s="93"/>
      <c r="L111"/>
      <c r="M111"/>
      <c r="N111"/>
      <c r="O111"/>
      <c r="P111"/>
      <c r="Q111"/>
      <c r="R111"/>
      <c r="S111"/>
      <c r="T111"/>
      <c r="U111"/>
      <c r="AB111"/>
      <c r="AC111"/>
      <c r="AD111"/>
      <c r="AE111"/>
      <c r="AF111"/>
      <c r="AG111"/>
      <c r="AH111"/>
      <c r="AI111"/>
      <c r="AJ111"/>
      <c r="AK111"/>
      <c r="AL111"/>
      <c r="AM111"/>
      <c r="AN111"/>
      <c r="AO111" s="136"/>
      <c r="AP111" s="136"/>
      <c r="AQ111" s="136"/>
      <c r="AR111" s="136"/>
      <c r="AS111" s="136"/>
      <c r="AT111" s="136"/>
      <c r="AU111" s="136"/>
      <c r="AV111" s="136"/>
    </row>
    <row r="112" spans="1:91" x14ac:dyDescent="0.2">
      <c r="A112" s="250" t="str">
        <f>IF('Öğrenme Çıktıları'!C10&gt;0,'Öğrenme Çıktıları'!B10," ")</f>
        <v xml:space="preserve"> </v>
      </c>
      <c r="B112" s="250"/>
      <c r="C112" s="94" t="str">
        <f>IF('Öğrenme Çıktıları'!C10&gt;0, SUM(Vize!C139, 'Vize-2'!C139, Final!C139, Bütünleme!C139)," ")</f>
        <v xml:space="preserve"> </v>
      </c>
      <c r="D112" s="95" t="str">
        <f>IF('Öğrenme Çıktıları'!C10&gt;0, AVERAGE(Vize!D139, 'Vize-2'!D139, Final!D139, Bütünleme!D139)," ")</f>
        <v xml:space="preserve"> </v>
      </c>
      <c r="E112" s="93"/>
      <c r="F112" s="93"/>
      <c r="G112" s="93"/>
      <c r="H112" s="93"/>
      <c r="I112" s="93"/>
      <c r="J112" s="93"/>
      <c r="K112" s="93"/>
      <c r="L112"/>
      <c r="M112"/>
      <c r="N112"/>
      <c r="O112"/>
      <c r="P112"/>
      <c r="Q112"/>
      <c r="R112"/>
      <c r="S112"/>
      <c r="T112"/>
      <c r="U112"/>
      <c r="AB112"/>
      <c r="AC112"/>
      <c r="AD112"/>
      <c r="AE112"/>
      <c r="AF112"/>
      <c r="AG112"/>
      <c r="AH112"/>
      <c r="AI112"/>
      <c r="AJ112"/>
      <c r="AK112"/>
      <c r="AL112"/>
      <c r="AM112"/>
      <c r="AN112"/>
      <c r="AO112" s="136"/>
      <c r="AP112" s="136"/>
      <c r="AQ112" s="136"/>
      <c r="AR112" s="136"/>
      <c r="AS112" s="136"/>
      <c r="AT112" s="136"/>
      <c r="AU112" s="136"/>
      <c r="AV112" s="136"/>
    </row>
    <row r="113" spans="1:48" x14ac:dyDescent="0.2">
      <c r="A113" s="250" t="str">
        <f>IF('Öğrenme Çıktıları'!C11&gt;0,'Öğrenme Çıktıları'!B11," ")</f>
        <v xml:space="preserve"> </v>
      </c>
      <c r="B113" s="250"/>
      <c r="C113" s="94" t="str">
        <f>IF('Öğrenme Çıktıları'!C11&gt;0, SUM(Vize!C140, 'Vize-2'!C140, Final!C140, Bütünleme!C140)," ")</f>
        <v xml:space="preserve"> </v>
      </c>
      <c r="D113" s="95" t="str">
        <f>IF('Öğrenme Çıktıları'!C11&gt;0, AVERAGE(Vize!D140, 'Vize-2'!D140, Final!D140, Bütünleme!D140)," ")</f>
        <v xml:space="preserve"> </v>
      </c>
      <c r="E113" s="93"/>
      <c r="F113" s="93"/>
      <c r="G113" s="93"/>
      <c r="H113" s="93"/>
      <c r="I113" s="93"/>
      <c r="J113" s="93"/>
      <c r="K113" s="93"/>
      <c r="L113"/>
      <c r="M113"/>
      <c r="N113"/>
      <c r="O113"/>
      <c r="P113"/>
      <c r="Q113"/>
      <c r="R113"/>
      <c r="S113"/>
      <c r="T113"/>
      <c r="U113"/>
      <c r="AB113"/>
      <c r="AC113"/>
      <c r="AD113"/>
      <c r="AE113"/>
      <c r="AF113"/>
      <c r="AG113"/>
      <c r="AH113"/>
      <c r="AI113"/>
      <c r="AJ113"/>
      <c r="AK113"/>
      <c r="AL113"/>
      <c r="AM113"/>
      <c r="AN113"/>
      <c r="AO113" s="136"/>
      <c r="AP113" s="136"/>
      <c r="AQ113" s="136"/>
      <c r="AR113" s="136"/>
      <c r="AS113" s="136"/>
      <c r="AT113" s="136"/>
      <c r="AU113" s="136"/>
      <c r="AV113" s="136"/>
    </row>
    <row r="114" spans="1:48" x14ac:dyDescent="0.2">
      <c r="A114" s="250" t="str">
        <f>IF('Öğrenme Çıktıları'!C12&gt;0,'Öğrenme Çıktıları'!B12," ")</f>
        <v xml:space="preserve"> </v>
      </c>
      <c r="B114" s="250"/>
      <c r="C114" s="94" t="str">
        <f>IF('Öğrenme Çıktıları'!C12&gt;0, SUM(Vize!C141, 'Vize-2'!C141, Final!C141, Bütünleme!C141)," ")</f>
        <v xml:space="preserve"> </v>
      </c>
      <c r="D114" s="95" t="str">
        <f>IF('Öğrenme Çıktıları'!C12&gt;0, AVERAGE(Vize!D141, 'Vize-2'!D141, Final!D141, Bütünleme!D141)," ")</f>
        <v xml:space="preserve"> </v>
      </c>
      <c r="E114" s="93"/>
      <c r="F114" s="93"/>
      <c r="G114" s="93"/>
      <c r="H114" s="93"/>
      <c r="I114" s="93"/>
      <c r="J114" s="93"/>
      <c r="K114" s="93"/>
      <c r="L114" s="68"/>
      <c r="M114" s="68"/>
      <c r="N114" s="68"/>
      <c r="O114" s="68"/>
      <c r="P114"/>
      <c r="Q114"/>
      <c r="R114"/>
      <c r="S114"/>
      <c r="T114"/>
      <c r="U114"/>
      <c r="AB114"/>
      <c r="AC114"/>
      <c r="AD114"/>
      <c r="AE114"/>
      <c r="AF114"/>
      <c r="AG114"/>
      <c r="AH114"/>
      <c r="AI114"/>
      <c r="AJ114"/>
      <c r="AK114"/>
      <c r="AL114"/>
      <c r="AM114"/>
      <c r="AN114" s="16"/>
    </row>
    <row r="115" spans="1:48" x14ac:dyDescent="0.2">
      <c r="A115"/>
      <c r="B115"/>
      <c r="C115"/>
      <c r="D115"/>
      <c r="E115" s="93"/>
      <c r="F115" s="93"/>
      <c r="G115" s="93"/>
      <c r="H115" s="93"/>
      <c r="I115" s="93"/>
      <c r="J115" s="93"/>
      <c r="K115" s="93"/>
      <c r="L115" s="68"/>
      <c r="M115" s="68"/>
      <c r="N115" s="68"/>
      <c r="O115" s="68"/>
      <c r="P115"/>
      <c r="Q115"/>
      <c r="R115"/>
      <c r="S115"/>
      <c r="T115"/>
      <c r="U115"/>
      <c r="V115"/>
      <c r="W115"/>
      <c r="X115"/>
      <c r="Y115"/>
      <c r="Z115"/>
      <c r="AA115"/>
      <c r="AB115"/>
      <c r="AC115"/>
      <c r="AD115"/>
      <c r="AE115"/>
      <c r="AF115"/>
      <c r="AG115"/>
      <c r="AH115"/>
      <c r="AI115"/>
      <c r="AJ115"/>
      <c r="AK115"/>
      <c r="AL115"/>
      <c r="AM115"/>
      <c r="AN115" s="16"/>
      <c r="AO115" s="16"/>
      <c r="AP115" s="16"/>
      <c r="AQ115" s="16"/>
      <c r="AR115" s="16"/>
      <c r="AS115" s="16"/>
      <c r="AT115" s="16"/>
    </row>
    <row r="116" spans="1:48" x14ac:dyDescent="0.2">
      <c r="A116" s="136"/>
      <c r="B116" s="136"/>
      <c r="C116" s="136"/>
      <c r="D116" s="136"/>
      <c r="E116" s="136"/>
      <c r="F116" s="136"/>
      <c r="G116" s="136"/>
      <c r="H116" s="136"/>
      <c r="I116" s="136"/>
      <c r="J116" s="136"/>
      <c r="K116" s="314" t="s">
        <v>23</v>
      </c>
      <c r="L116" s="314"/>
      <c r="M116" s="314"/>
      <c r="N116" s="314"/>
      <c r="O116" s="314"/>
      <c r="P116" s="136"/>
      <c r="Q116" s="314" t="s">
        <v>24</v>
      </c>
      <c r="R116" s="314"/>
      <c r="S116" s="314"/>
      <c r="T116" s="314"/>
      <c r="AC116" s="136"/>
      <c r="AD116" s="136"/>
      <c r="AE116" s="136"/>
      <c r="AF116" s="136"/>
      <c r="AG116" s="136"/>
      <c r="AH116" s="136"/>
      <c r="AI116" s="136"/>
      <c r="AJ116" s="136"/>
      <c r="AK116" s="136"/>
      <c r="AL116" s="136"/>
      <c r="AM116" s="136"/>
    </row>
    <row r="117" spans="1:48" x14ac:dyDescent="0.2">
      <c r="A117" s="136"/>
      <c r="B117" s="136"/>
      <c r="C117" s="136"/>
      <c r="D117" s="143"/>
      <c r="E117" s="136"/>
      <c r="F117" s="136"/>
      <c r="G117" s="136"/>
      <c r="H117" s="136"/>
      <c r="I117" s="136"/>
      <c r="J117" s="136"/>
      <c r="K117" s="315">
        <f ca="1">TODAY()</f>
        <v>46037</v>
      </c>
      <c r="L117" s="316"/>
      <c r="M117" s="316"/>
      <c r="N117" s="316"/>
      <c r="O117" s="317"/>
      <c r="P117" s="136"/>
      <c r="Q117" s="318">
        <f ca="1">TODAY()</f>
        <v>46037</v>
      </c>
      <c r="R117" s="318"/>
      <c r="S117" s="318"/>
      <c r="T117" s="318"/>
      <c r="AC117" s="136"/>
      <c r="AD117" s="136"/>
      <c r="AE117" s="136"/>
      <c r="AF117" s="136"/>
      <c r="AG117" s="136"/>
      <c r="AH117" s="136"/>
      <c r="AI117" s="136"/>
      <c r="AJ117" s="136"/>
      <c r="AK117" s="136"/>
      <c r="AL117" s="136"/>
      <c r="AM117" s="136"/>
    </row>
    <row r="118" spans="1:48" x14ac:dyDescent="0.2">
      <c r="A118" s="136"/>
      <c r="B118" s="136"/>
      <c r="C118" s="136"/>
      <c r="D118" s="136"/>
      <c r="E118" s="136"/>
      <c r="F118" s="136"/>
      <c r="G118" s="136"/>
      <c r="H118" s="136"/>
      <c r="I118" s="136"/>
      <c r="J118" s="136"/>
      <c r="K118" s="314">
        <f>'K. Bilgiler'!E17</f>
        <v>0</v>
      </c>
      <c r="L118" s="314"/>
      <c r="M118" s="314"/>
      <c r="N118" s="314"/>
      <c r="O118" s="314"/>
      <c r="P118" s="136"/>
      <c r="Q118" s="314" t="str">
        <f>'K. Bilgiler'!E19</f>
        <v>Dr. Öğr. Üyesi Lokman ŞILBIR</v>
      </c>
      <c r="R118" s="314"/>
      <c r="S118" s="314"/>
      <c r="T118" s="314"/>
      <c r="AC118" s="136"/>
      <c r="AD118" s="136"/>
      <c r="AE118" s="136"/>
      <c r="AF118" s="136"/>
      <c r="AG118" s="136"/>
      <c r="AH118" s="136"/>
      <c r="AI118" s="136"/>
      <c r="AJ118" s="136"/>
      <c r="AK118" s="136"/>
      <c r="AL118" s="136"/>
      <c r="AM118" s="136"/>
    </row>
    <row r="119" spans="1:48" x14ac:dyDescent="0.2">
      <c r="A119" s="136"/>
      <c r="B119" s="136"/>
      <c r="C119" s="136"/>
      <c r="D119" s="136"/>
      <c r="E119" s="136"/>
      <c r="F119" s="136"/>
      <c r="G119" s="136"/>
      <c r="H119" s="136"/>
      <c r="I119" s="136"/>
      <c r="J119" s="136"/>
      <c r="K119" s="314" t="s">
        <v>31</v>
      </c>
      <c r="L119" s="314"/>
      <c r="M119" s="314"/>
      <c r="N119" s="314"/>
      <c r="O119" s="314"/>
      <c r="P119" s="136"/>
      <c r="Q119" s="314" t="s">
        <v>25</v>
      </c>
      <c r="R119" s="314"/>
      <c r="S119" s="314"/>
      <c r="T119" s="314"/>
      <c r="AC119" s="136"/>
      <c r="AD119" s="136"/>
      <c r="AE119" s="136"/>
      <c r="AF119" s="136"/>
      <c r="AG119" s="136"/>
      <c r="AH119" s="136"/>
      <c r="AI119" s="136"/>
      <c r="AJ119" s="136"/>
      <c r="AK119" s="136"/>
      <c r="AL119" s="136"/>
      <c r="AM119" s="136"/>
    </row>
    <row r="120" spans="1:48" x14ac:dyDescent="0.2">
      <c r="A120" s="136"/>
      <c r="B120" s="136"/>
      <c r="C120" s="136"/>
      <c r="D120" s="136"/>
      <c r="E120" s="136"/>
      <c r="F120" s="136"/>
      <c r="G120" s="136"/>
      <c r="H120" s="136"/>
      <c r="I120" s="136"/>
      <c r="J120" s="136"/>
      <c r="K120" s="314"/>
      <c r="L120" s="314"/>
      <c r="M120" s="314"/>
      <c r="N120" s="314"/>
      <c r="O120" s="314"/>
      <c r="P120" s="136"/>
      <c r="Q120" s="314"/>
      <c r="R120" s="314"/>
      <c r="S120" s="314"/>
      <c r="T120" s="314"/>
      <c r="AC120" s="136"/>
      <c r="AD120" s="136"/>
      <c r="AE120" s="136"/>
      <c r="AF120" s="136"/>
      <c r="AG120" s="136"/>
      <c r="AH120" s="136"/>
      <c r="AI120" s="136"/>
      <c r="AJ120" s="136"/>
      <c r="AK120" s="136"/>
      <c r="AL120" s="136"/>
      <c r="AM120" s="136"/>
    </row>
    <row r="121" spans="1:48" x14ac:dyDescent="0.2">
      <c r="A121" s="136"/>
      <c r="B121" s="136"/>
      <c r="C121" s="136"/>
      <c r="D121" s="136"/>
      <c r="E121" s="136"/>
      <c r="F121" s="136"/>
      <c r="G121" s="136"/>
      <c r="H121" s="136"/>
      <c r="I121" s="136"/>
      <c r="J121" s="136"/>
      <c r="K121" s="314"/>
      <c r="L121" s="314"/>
      <c r="M121" s="314"/>
      <c r="N121" s="314"/>
      <c r="O121" s="314"/>
      <c r="P121" s="136"/>
      <c r="Q121" s="314"/>
      <c r="R121" s="314"/>
      <c r="S121" s="314"/>
      <c r="T121" s="314"/>
      <c r="AC121" s="136"/>
      <c r="AD121" s="136"/>
      <c r="AE121" s="136"/>
      <c r="AF121" s="136"/>
      <c r="AG121" s="136"/>
      <c r="AH121" s="136"/>
      <c r="AI121" s="136"/>
      <c r="AJ121" s="136"/>
      <c r="AK121" s="136"/>
      <c r="AL121" s="136"/>
      <c r="AM121" s="136"/>
    </row>
    <row r="122" spans="1:48" x14ac:dyDescent="0.2">
      <c r="A122" s="136"/>
      <c r="B122" s="136"/>
      <c r="C122" s="136"/>
      <c r="D122" s="136"/>
      <c r="E122" s="136"/>
      <c r="F122" s="136"/>
      <c r="G122" s="136"/>
      <c r="H122" s="136"/>
      <c r="I122" s="136"/>
      <c r="J122" s="136"/>
      <c r="K122" s="136"/>
      <c r="L122" s="136"/>
      <c r="M122" s="136"/>
      <c r="N122" s="136"/>
      <c r="O122" s="136"/>
      <c r="P122" s="136"/>
      <c r="Q122" s="136"/>
      <c r="R122" s="136"/>
      <c r="S122" s="136"/>
      <c r="T122" s="136"/>
      <c r="AC122" s="136"/>
      <c r="AD122" s="136"/>
      <c r="AE122" s="136"/>
      <c r="AF122" s="136"/>
      <c r="AG122" s="136"/>
      <c r="AH122" s="136"/>
      <c r="AI122" s="136"/>
      <c r="AJ122" s="136"/>
      <c r="AK122" s="136"/>
      <c r="AL122" s="136"/>
      <c r="AM122" s="136"/>
    </row>
    <row r="123" spans="1:48" x14ac:dyDescent="0.2">
      <c r="A123" s="136"/>
      <c r="B123" s="136"/>
      <c r="C123" s="136"/>
      <c r="D123" s="136"/>
      <c r="E123" s="136"/>
      <c r="F123" s="136"/>
      <c r="G123" s="136"/>
      <c r="H123" s="136"/>
      <c r="I123" s="136"/>
      <c r="J123" s="136"/>
      <c r="K123" s="136"/>
      <c r="L123" s="136"/>
      <c r="M123" s="136"/>
      <c r="N123" s="136"/>
      <c r="O123" s="136"/>
      <c r="P123" s="136"/>
      <c r="Q123" s="136"/>
      <c r="R123" s="136"/>
      <c r="S123" s="136"/>
      <c r="T123" s="136"/>
      <c r="AC123" s="136"/>
      <c r="AD123" s="136"/>
      <c r="AE123" s="136"/>
      <c r="AF123" s="136"/>
      <c r="AG123" s="136"/>
      <c r="AH123" s="136"/>
      <c r="AI123" s="136"/>
      <c r="AJ123" s="136"/>
      <c r="AK123" s="136"/>
      <c r="AL123" s="136"/>
      <c r="AM123" s="136"/>
    </row>
    <row r="124" spans="1:48" x14ac:dyDescent="0.2">
      <c r="A124" s="136"/>
      <c r="B124" s="136"/>
      <c r="C124" s="136"/>
      <c r="D124" s="136"/>
      <c r="E124" s="136"/>
      <c r="F124" s="136"/>
      <c r="G124" s="136"/>
      <c r="H124" s="136"/>
      <c r="I124" s="136"/>
      <c r="J124" s="136"/>
      <c r="K124" s="136"/>
      <c r="L124" s="136"/>
      <c r="M124" s="136"/>
      <c r="N124" s="136"/>
      <c r="O124" s="136"/>
      <c r="P124" s="136"/>
      <c r="Q124" s="136"/>
      <c r="R124" s="136"/>
      <c r="S124" s="136"/>
      <c r="T124" s="136"/>
      <c r="AC124" s="146"/>
      <c r="AD124" s="146"/>
      <c r="AE124" s="146"/>
      <c r="AF124" s="146"/>
      <c r="AG124" s="146"/>
      <c r="AH124" s="146"/>
    </row>
    <row r="125" spans="1:48" x14ac:dyDescent="0.2">
      <c r="A125" s="136"/>
      <c r="B125" s="136"/>
      <c r="C125" s="136"/>
      <c r="D125" s="136"/>
      <c r="E125" s="136"/>
      <c r="F125" s="136"/>
      <c r="G125" s="136"/>
      <c r="H125" s="136"/>
      <c r="I125" s="136"/>
      <c r="J125" s="136"/>
      <c r="K125" s="136"/>
      <c r="L125" s="136"/>
      <c r="M125" s="136"/>
      <c r="N125" s="136"/>
      <c r="O125" s="136"/>
      <c r="P125" s="136"/>
      <c r="Q125" s="136"/>
      <c r="R125" s="136"/>
      <c r="S125" s="136"/>
      <c r="T125" s="136"/>
      <c r="AC125" s="146"/>
      <c r="AD125" s="146"/>
      <c r="AE125" s="146"/>
      <c r="AF125" s="146"/>
      <c r="AG125" s="146"/>
      <c r="AH125" s="146"/>
    </row>
    <row r="126" spans="1:48" x14ac:dyDescent="0.2">
      <c r="A126" s="136"/>
      <c r="B126" s="136"/>
      <c r="C126" s="136"/>
      <c r="D126" s="136"/>
      <c r="E126" s="136"/>
      <c r="F126" s="136"/>
      <c r="G126" s="136"/>
      <c r="H126" s="136"/>
      <c r="I126" s="136"/>
      <c r="J126" s="136"/>
      <c r="K126" s="136"/>
      <c r="L126" s="136"/>
      <c r="M126" s="136"/>
      <c r="N126" s="136"/>
      <c r="O126" s="136"/>
      <c r="P126" s="136"/>
      <c r="Q126" s="136"/>
      <c r="R126" s="136"/>
      <c r="S126" s="136"/>
      <c r="T126" s="136"/>
      <c r="AC126" s="146"/>
      <c r="AD126" s="146"/>
      <c r="AE126" s="146"/>
      <c r="AF126" s="146"/>
      <c r="AG126" s="146"/>
      <c r="AH126" s="146"/>
    </row>
    <row r="127" spans="1:48" x14ac:dyDescent="0.2">
      <c r="A127" s="136"/>
      <c r="B127" s="136"/>
      <c r="C127" s="136"/>
      <c r="D127" s="136"/>
      <c r="E127" s="136"/>
      <c r="F127" s="136"/>
      <c r="G127" s="136"/>
      <c r="H127" s="136"/>
      <c r="I127" s="136"/>
      <c r="J127" s="136"/>
      <c r="K127" s="136"/>
      <c r="L127" s="136"/>
      <c r="M127" s="136"/>
      <c r="N127" s="136"/>
      <c r="O127" s="136"/>
      <c r="P127" s="136"/>
      <c r="Q127" s="136"/>
      <c r="R127" s="136"/>
      <c r="S127" s="136"/>
      <c r="T127" s="136"/>
      <c r="AC127" s="146"/>
      <c r="AD127" s="146"/>
      <c r="AE127" s="146"/>
      <c r="AF127" s="146"/>
      <c r="AG127" s="146"/>
      <c r="AH127" s="146"/>
    </row>
    <row r="128" spans="1:48" x14ac:dyDescent="0.2">
      <c r="A128" s="136"/>
      <c r="B128" s="136"/>
      <c r="C128" s="136"/>
      <c r="D128" s="136"/>
      <c r="E128" s="136"/>
      <c r="F128" s="136"/>
      <c r="G128" s="136"/>
      <c r="H128" s="136"/>
      <c r="I128" s="136"/>
      <c r="J128" s="136"/>
      <c r="K128" s="136"/>
      <c r="L128" s="136"/>
      <c r="M128" s="136"/>
      <c r="N128" s="136"/>
      <c r="O128" s="136"/>
      <c r="P128" s="136"/>
      <c r="Q128" s="136"/>
      <c r="R128" s="136"/>
      <c r="S128" s="136"/>
      <c r="T128" s="136"/>
      <c r="AC128" s="3"/>
      <c r="AD128" s="3"/>
      <c r="AE128" s="3"/>
      <c r="AF128" s="3"/>
      <c r="AG128" s="3"/>
      <c r="AH128" s="3"/>
    </row>
    <row r="129" spans="1:34" x14ac:dyDescent="0.2">
      <c r="A129" s="136"/>
      <c r="B129" s="136"/>
      <c r="C129" s="136"/>
      <c r="D129" s="136"/>
      <c r="E129" s="136"/>
      <c r="F129" s="136"/>
      <c r="G129" s="136"/>
      <c r="H129" s="136"/>
      <c r="I129" s="136"/>
      <c r="J129" s="136"/>
      <c r="K129" s="136"/>
      <c r="L129" s="136"/>
      <c r="M129" s="136"/>
      <c r="N129" s="136"/>
      <c r="O129" s="136"/>
      <c r="P129" s="136"/>
      <c r="Q129" s="136"/>
      <c r="R129" s="136"/>
      <c r="S129" s="136"/>
      <c r="T129" s="136"/>
      <c r="AC129" s="3"/>
      <c r="AD129" s="3"/>
      <c r="AE129" s="3"/>
      <c r="AF129" s="3"/>
      <c r="AG129" s="3"/>
      <c r="AH129" s="3"/>
    </row>
    <row r="130" spans="1:34" x14ac:dyDescent="0.2">
      <c r="A130" s="136"/>
      <c r="B130" s="136"/>
      <c r="C130" s="136"/>
      <c r="D130" s="136"/>
      <c r="E130" s="136"/>
      <c r="F130" s="136"/>
      <c r="G130" s="136"/>
      <c r="H130" s="136"/>
      <c r="I130" s="136"/>
      <c r="J130" s="136"/>
      <c r="K130" s="136"/>
      <c r="L130" s="136"/>
      <c r="M130" s="136"/>
      <c r="N130" s="136"/>
      <c r="O130" s="136"/>
      <c r="P130" s="136"/>
      <c r="Q130" s="136"/>
      <c r="R130" s="136"/>
      <c r="S130" s="136"/>
      <c r="T130" s="136"/>
      <c r="AC130" s="147"/>
      <c r="AD130" s="147"/>
      <c r="AE130" s="147"/>
      <c r="AF130" s="147"/>
      <c r="AG130" s="147"/>
      <c r="AH130" s="147"/>
    </row>
    <row r="131" spans="1:34" x14ac:dyDescent="0.2">
      <c r="A131" s="136"/>
      <c r="B131" s="136"/>
      <c r="C131" s="136"/>
      <c r="D131" s="136"/>
      <c r="E131" s="136"/>
      <c r="F131" s="136"/>
      <c r="G131" s="136"/>
      <c r="H131" s="136"/>
      <c r="I131" s="136"/>
      <c r="J131" s="136"/>
      <c r="K131" s="136"/>
      <c r="L131" s="136"/>
      <c r="M131" s="136"/>
      <c r="N131" s="136"/>
      <c r="O131" s="136"/>
      <c r="P131" s="136"/>
      <c r="Q131" s="136"/>
      <c r="R131" s="136"/>
      <c r="S131" s="136"/>
      <c r="T131" s="136"/>
      <c r="AC131" s="146"/>
      <c r="AD131" s="146"/>
      <c r="AE131" s="146"/>
      <c r="AF131" s="146"/>
      <c r="AG131" s="146"/>
      <c r="AH131" s="146"/>
    </row>
    <row r="132" spans="1:34" x14ac:dyDescent="0.2">
      <c r="A132" s="136"/>
      <c r="B132" s="136"/>
      <c r="C132" s="136"/>
      <c r="D132" s="136"/>
      <c r="E132" s="136"/>
      <c r="F132" s="136"/>
      <c r="G132" s="136"/>
      <c r="H132" s="136"/>
      <c r="I132" s="136"/>
      <c r="J132" s="136"/>
      <c r="K132" s="136"/>
      <c r="L132" s="136"/>
      <c r="M132" s="136"/>
      <c r="N132" s="136"/>
      <c r="O132" s="136"/>
      <c r="P132" s="136"/>
      <c r="Q132" s="136"/>
      <c r="R132" s="136"/>
      <c r="S132" s="136"/>
      <c r="T132" s="136"/>
      <c r="AC132" s="147"/>
      <c r="AD132" s="147"/>
      <c r="AE132" s="147"/>
      <c r="AF132" s="147"/>
      <c r="AG132" s="147"/>
      <c r="AH132" s="147"/>
    </row>
    <row r="133" spans="1:34" x14ac:dyDescent="0.2">
      <c r="A133" s="136"/>
      <c r="B133" s="136"/>
      <c r="C133" s="136"/>
      <c r="D133" s="136"/>
      <c r="E133" s="136"/>
      <c r="F133" s="136"/>
      <c r="G133" s="136"/>
      <c r="H133" s="136"/>
      <c r="I133" s="136"/>
      <c r="J133" s="136"/>
      <c r="K133" s="136"/>
      <c r="L133" s="136"/>
      <c r="M133" s="136"/>
      <c r="N133" s="136"/>
      <c r="O133" s="136"/>
      <c r="P133" s="136"/>
      <c r="Q133" s="136"/>
      <c r="R133" s="136"/>
      <c r="S133" s="136"/>
      <c r="T133" s="136"/>
      <c r="AC133" s="147"/>
      <c r="AD133" s="147"/>
      <c r="AE133" s="147"/>
      <c r="AF133" s="147"/>
      <c r="AG133" s="147"/>
      <c r="AH133" s="147"/>
    </row>
    <row r="134" spans="1:34" x14ac:dyDescent="0.2">
      <c r="A134" s="136"/>
      <c r="B134" s="136"/>
      <c r="C134" s="136"/>
      <c r="D134" s="136"/>
      <c r="E134" s="136"/>
      <c r="F134" s="136"/>
      <c r="G134" s="136"/>
      <c r="H134" s="136"/>
      <c r="I134" s="136"/>
      <c r="J134" s="136"/>
      <c r="K134" s="136"/>
      <c r="L134" s="136"/>
      <c r="M134" s="136"/>
      <c r="N134" s="136"/>
      <c r="O134" s="136"/>
      <c r="P134" s="136"/>
      <c r="Q134" s="136"/>
      <c r="R134" s="136"/>
      <c r="S134" s="136"/>
      <c r="T134" s="136"/>
      <c r="AC134" s="3"/>
      <c r="AD134" s="3"/>
      <c r="AE134" s="3"/>
      <c r="AF134" s="3"/>
      <c r="AG134" s="3"/>
      <c r="AH134" s="3"/>
    </row>
    <row r="135" spans="1:34" x14ac:dyDescent="0.2">
      <c r="A135" s="136"/>
      <c r="B135" s="136"/>
      <c r="C135" s="136"/>
      <c r="D135" s="136"/>
      <c r="E135" s="136"/>
      <c r="F135" s="136"/>
      <c r="G135" s="136"/>
      <c r="H135" s="136"/>
      <c r="I135" s="136"/>
      <c r="J135" s="136"/>
      <c r="K135" s="136"/>
      <c r="L135" s="136"/>
      <c r="M135" s="136"/>
      <c r="N135" s="136"/>
      <c r="O135" s="136"/>
      <c r="P135" s="136"/>
      <c r="Q135" s="136"/>
      <c r="R135" s="136"/>
      <c r="S135" s="136"/>
      <c r="T135" s="136"/>
    </row>
    <row r="136" spans="1:34" x14ac:dyDescent="0.2">
      <c r="A136" s="136"/>
      <c r="B136" s="136"/>
      <c r="C136" s="136"/>
      <c r="D136" s="136"/>
      <c r="E136" s="136"/>
      <c r="F136" s="136"/>
      <c r="G136" s="136"/>
      <c r="H136" s="136"/>
      <c r="I136" s="136"/>
      <c r="J136" s="136"/>
      <c r="K136" s="136"/>
      <c r="L136" s="136"/>
      <c r="M136" s="136"/>
      <c r="N136" s="136"/>
      <c r="O136" s="136"/>
      <c r="P136" s="136"/>
      <c r="Q136" s="136"/>
      <c r="R136" s="136"/>
      <c r="S136" s="136"/>
      <c r="T136" s="136"/>
    </row>
    <row r="137" spans="1:34" x14ac:dyDescent="0.2">
      <c r="A137" s="136"/>
      <c r="B137" s="136"/>
      <c r="C137" s="136"/>
      <c r="D137" s="136"/>
      <c r="E137" s="136"/>
      <c r="F137" s="136"/>
      <c r="G137" s="136"/>
      <c r="H137" s="136"/>
      <c r="I137" s="136"/>
      <c r="J137" s="136"/>
      <c r="K137" s="136"/>
      <c r="L137" s="136"/>
      <c r="M137" s="136"/>
      <c r="N137" s="136"/>
      <c r="O137" s="136"/>
      <c r="P137" s="136"/>
      <c r="Q137" s="136"/>
      <c r="R137" s="136"/>
      <c r="S137" s="136"/>
      <c r="T137" s="136"/>
    </row>
    <row r="138" spans="1:34" x14ac:dyDescent="0.2">
      <c r="A138" s="136"/>
      <c r="B138" s="136"/>
      <c r="C138" s="136"/>
      <c r="D138" s="136"/>
      <c r="E138" s="136"/>
      <c r="F138" s="136"/>
      <c r="G138" s="136"/>
      <c r="H138" s="136"/>
      <c r="I138" s="136"/>
      <c r="J138" s="136"/>
      <c r="K138" s="136"/>
      <c r="L138" s="136"/>
      <c r="M138" s="136"/>
      <c r="N138" s="136"/>
      <c r="O138" s="136"/>
      <c r="P138" s="136"/>
      <c r="Q138" s="136"/>
      <c r="R138" s="136"/>
      <c r="S138" s="136"/>
      <c r="T138" s="136"/>
    </row>
    <row r="139" spans="1:34" x14ac:dyDescent="0.2">
      <c r="A139" s="136"/>
      <c r="B139" s="136"/>
      <c r="C139" s="136"/>
      <c r="D139" s="136"/>
      <c r="E139" s="136"/>
      <c r="F139" s="136"/>
      <c r="G139" s="136"/>
      <c r="H139" s="136"/>
      <c r="I139" s="136"/>
      <c r="J139" s="136"/>
      <c r="K139" s="136"/>
      <c r="L139" s="136"/>
      <c r="M139" s="136"/>
      <c r="N139" s="136"/>
      <c r="O139" s="136"/>
      <c r="P139" s="136"/>
      <c r="Q139" s="136"/>
      <c r="R139" s="136"/>
      <c r="S139" s="136"/>
      <c r="T139" s="136"/>
    </row>
    <row r="140" spans="1:34" x14ac:dyDescent="0.2">
      <c r="A140" s="136"/>
      <c r="B140" s="136"/>
      <c r="C140" s="136"/>
      <c r="D140" s="136"/>
      <c r="E140" s="136"/>
      <c r="F140" s="136"/>
      <c r="G140" s="136"/>
      <c r="H140" s="136"/>
      <c r="I140" s="136"/>
      <c r="J140" s="136"/>
      <c r="K140" s="136"/>
      <c r="L140" s="136"/>
      <c r="M140" s="136"/>
      <c r="N140" s="136"/>
      <c r="O140" s="136"/>
      <c r="P140" s="136"/>
      <c r="Q140" s="136"/>
      <c r="R140" s="136"/>
      <c r="S140" s="136"/>
      <c r="T140" s="136"/>
    </row>
    <row r="141" spans="1:34" x14ac:dyDescent="0.2">
      <c r="A141" s="136"/>
      <c r="B141" s="136"/>
      <c r="C141" s="136"/>
      <c r="D141" s="136"/>
      <c r="E141" s="136"/>
      <c r="F141" s="136"/>
      <c r="G141" s="136"/>
      <c r="H141" s="136"/>
      <c r="I141" s="136"/>
      <c r="J141" s="136"/>
      <c r="K141" s="136"/>
      <c r="L141" s="136"/>
      <c r="M141" s="136"/>
      <c r="N141" s="136"/>
      <c r="O141" s="136"/>
      <c r="P141" s="136"/>
      <c r="Q141" s="136"/>
      <c r="R141" s="136"/>
      <c r="S141" s="136"/>
      <c r="T141" s="136"/>
    </row>
    <row r="142" spans="1:34" x14ac:dyDescent="0.2">
      <c r="A142" s="136"/>
      <c r="B142" s="136"/>
      <c r="C142" s="136"/>
      <c r="D142" s="136"/>
      <c r="E142" s="136"/>
      <c r="F142" s="136"/>
      <c r="G142" s="136"/>
      <c r="H142" s="136"/>
      <c r="I142" s="136"/>
      <c r="J142" s="136"/>
      <c r="K142" s="136"/>
      <c r="L142" s="136"/>
      <c r="M142" s="136"/>
      <c r="N142" s="136"/>
      <c r="O142" s="136"/>
      <c r="P142" s="136"/>
      <c r="Q142" s="136"/>
      <c r="R142" s="136"/>
      <c r="S142" s="136"/>
      <c r="T142" s="136"/>
    </row>
    <row r="143" spans="1:34" x14ac:dyDescent="0.2">
      <c r="A143" s="136"/>
      <c r="B143" s="136"/>
      <c r="C143" s="136"/>
      <c r="D143" s="136"/>
      <c r="E143" s="136"/>
      <c r="F143" s="136"/>
      <c r="G143" s="136"/>
      <c r="H143" s="136"/>
      <c r="I143" s="136"/>
      <c r="J143" s="136"/>
      <c r="K143" s="136"/>
      <c r="L143" s="136"/>
      <c r="M143" s="136"/>
      <c r="N143" s="136"/>
      <c r="O143" s="136"/>
      <c r="P143" s="136"/>
      <c r="Q143" s="136"/>
      <c r="R143" s="136"/>
      <c r="S143" s="136"/>
      <c r="T143" s="136"/>
    </row>
    <row r="144" spans="1:34" x14ac:dyDescent="0.2">
      <c r="A144" s="136"/>
      <c r="B144" s="136"/>
      <c r="C144" s="136"/>
      <c r="D144" s="136"/>
      <c r="E144" s="136"/>
      <c r="F144" s="136"/>
      <c r="G144" s="136"/>
      <c r="H144" s="136"/>
      <c r="I144" s="136"/>
      <c r="J144" s="136"/>
      <c r="K144" s="136"/>
      <c r="L144" s="136"/>
      <c r="M144" s="136"/>
      <c r="N144" s="136"/>
      <c r="O144" s="136"/>
      <c r="P144" s="136"/>
      <c r="Q144" s="136"/>
      <c r="R144" s="136"/>
      <c r="S144" s="136"/>
      <c r="T144" s="136"/>
    </row>
    <row r="145" spans="1:20" x14ac:dyDescent="0.2">
      <c r="A145" s="136"/>
      <c r="B145" s="136"/>
      <c r="C145" s="136"/>
      <c r="D145" s="136"/>
      <c r="E145" s="136"/>
      <c r="F145" s="136"/>
      <c r="G145" s="136"/>
      <c r="H145" s="136"/>
      <c r="I145" s="136"/>
      <c r="J145" s="136"/>
      <c r="K145" s="136"/>
      <c r="L145" s="136"/>
      <c r="M145" s="136"/>
      <c r="N145" s="136"/>
      <c r="O145" s="136"/>
      <c r="P145" s="136"/>
      <c r="Q145" s="136"/>
      <c r="R145" s="136"/>
      <c r="S145" s="136"/>
      <c r="T145" s="136"/>
    </row>
    <row r="146" spans="1:20" x14ac:dyDescent="0.2">
      <c r="A146" s="136"/>
      <c r="B146" s="136"/>
      <c r="C146" s="136"/>
      <c r="D146" s="136"/>
      <c r="E146" s="136"/>
      <c r="F146" s="136"/>
      <c r="G146" s="136"/>
      <c r="H146" s="136"/>
      <c r="I146" s="136"/>
      <c r="J146" s="136"/>
      <c r="K146" s="136"/>
      <c r="L146" s="136"/>
      <c r="M146" s="136"/>
      <c r="N146" s="136"/>
      <c r="O146" s="136"/>
      <c r="P146" s="136"/>
      <c r="Q146" s="136"/>
      <c r="R146" s="136"/>
      <c r="S146" s="136"/>
      <c r="T146" s="136"/>
    </row>
    <row r="147" spans="1:20" x14ac:dyDescent="0.2">
      <c r="A147" s="136"/>
      <c r="B147" s="136"/>
      <c r="C147" s="136"/>
      <c r="D147" s="136"/>
      <c r="E147" s="136"/>
      <c r="F147" s="136"/>
      <c r="G147" s="136"/>
      <c r="H147" s="136"/>
      <c r="I147" s="136"/>
      <c r="J147" s="136"/>
      <c r="K147" s="136"/>
      <c r="L147" s="136"/>
      <c r="M147" s="136"/>
      <c r="N147" s="136"/>
      <c r="O147" s="136"/>
      <c r="P147" s="136"/>
      <c r="Q147" s="136"/>
      <c r="R147" s="136"/>
      <c r="S147" s="136"/>
      <c r="T147" s="136"/>
    </row>
    <row r="148" spans="1:20" x14ac:dyDescent="0.2">
      <c r="A148" s="136"/>
      <c r="B148" s="136"/>
      <c r="C148" s="136"/>
      <c r="D148" s="136"/>
      <c r="E148" s="136"/>
      <c r="F148" s="136"/>
      <c r="G148" s="136"/>
      <c r="H148" s="136"/>
      <c r="I148" s="136"/>
      <c r="J148" s="136"/>
      <c r="K148" s="136"/>
      <c r="L148" s="136"/>
      <c r="M148" s="136"/>
      <c r="N148" s="136"/>
      <c r="O148" s="136"/>
      <c r="P148" s="136"/>
      <c r="Q148" s="136"/>
      <c r="R148" s="136"/>
      <c r="S148" s="136"/>
      <c r="T148" s="136"/>
    </row>
    <row r="149" spans="1:20" x14ac:dyDescent="0.2">
      <c r="A149" s="136"/>
      <c r="B149" s="136"/>
      <c r="C149" s="136"/>
      <c r="D149" s="136"/>
      <c r="E149" s="136"/>
      <c r="F149" s="136"/>
      <c r="G149" s="136"/>
      <c r="H149" s="136"/>
      <c r="I149" s="136"/>
      <c r="J149" s="136"/>
      <c r="K149" s="136"/>
      <c r="L149" s="136"/>
      <c r="M149" s="136"/>
      <c r="N149" s="136"/>
      <c r="O149" s="136"/>
      <c r="P149" s="136"/>
      <c r="Q149" s="136"/>
      <c r="R149" s="136"/>
      <c r="S149" s="136"/>
      <c r="T149" s="136"/>
    </row>
    <row r="150" spans="1:20" x14ac:dyDescent="0.2">
      <c r="A150" s="136"/>
      <c r="B150" s="136"/>
      <c r="C150" s="136"/>
      <c r="D150" s="136"/>
      <c r="E150" s="136"/>
      <c r="F150" s="136"/>
      <c r="G150" s="136"/>
      <c r="H150" s="136"/>
      <c r="I150" s="136"/>
      <c r="J150" s="136"/>
      <c r="K150" s="136"/>
      <c r="L150" s="136"/>
      <c r="M150" s="136"/>
      <c r="N150" s="136"/>
      <c r="O150" s="136"/>
      <c r="P150" s="136"/>
      <c r="Q150" s="136"/>
      <c r="R150" s="136"/>
      <c r="S150" s="136"/>
      <c r="T150" s="136"/>
    </row>
    <row r="151" spans="1:20" x14ac:dyDescent="0.2">
      <c r="A151" s="136"/>
      <c r="B151" s="136"/>
      <c r="C151" s="136"/>
      <c r="D151" s="136"/>
      <c r="E151" s="136"/>
      <c r="F151" s="136"/>
      <c r="G151" s="136"/>
      <c r="H151" s="136"/>
      <c r="I151" s="136"/>
      <c r="J151" s="136"/>
      <c r="K151" s="136"/>
      <c r="L151" s="136"/>
      <c r="M151" s="136"/>
      <c r="N151" s="136"/>
      <c r="O151" s="136"/>
      <c r="P151" s="136"/>
      <c r="Q151" s="136"/>
      <c r="R151" s="136"/>
      <c r="S151" s="136"/>
      <c r="T151" s="136"/>
    </row>
    <row r="152" spans="1:20" x14ac:dyDescent="0.2">
      <c r="A152" s="136"/>
      <c r="B152" s="136"/>
      <c r="C152" s="136"/>
      <c r="D152" s="136"/>
      <c r="E152" s="136"/>
      <c r="F152" s="136"/>
      <c r="G152" s="136"/>
      <c r="H152" s="136"/>
      <c r="I152" s="136"/>
      <c r="J152" s="136"/>
      <c r="K152" s="136"/>
      <c r="L152" s="136"/>
      <c r="M152" s="136"/>
      <c r="N152" s="136"/>
      <c r="O152" s="136"/>
      <c r="P152" s="136"/>
      <c r="Q152" s="136"/>
      <c r="R152" s="136"/>
      <c r="S152" s="136"/>
      <c r="T152" s="136"/>
    </row>
    <row r="153" spans="1:20" x14ac:dyDescent="0.2">
      <c r="A153" s="136"/>
      <c r="B153" s="136"/>
      <c r="C153" s="136"/>
      <c r="D153" s="136"/>
      <c r="E153" s="136"/>
      <c r="F153" s="136"/>
      <c r="G153" s="136"/>
      <c r="H153" s="136"/>
      <c r="I153" s="136"/>
      <c r="J153" s="136"/>
      <c r="K153" s="136"/>
      <c r="L153" s="136"/>
      <c r="M153" s="136"/>
      <c r="N153" s="136"/>
      <c r="O153" s="136"/>
      <c r="P153" s="136"/>
      <c r="Q153" s="136"/>
      <c r="R153" s="136"/>
      <c r="S153" s="136"/>
      <c r="T153" s="136"/>
    </row>
    <row r="154" spans="1:20" x14ac:dyDescent="0.2">
      <c r="A154" s="136"/>
      <c r="B154" s="136"/>
      <c r="C154" s="136"/>
      <c r="D154" s="136"/>
      <c r="E154" s="136"/>
      <c r="F154" s="136"/>
      <c r="G154" s="136"/>
      <c r="H154" s="136"/>
      <c r="I154" s="136"/>
      <c r="J154" s="136"/>
      <c r="K154" s="136"/>
      <c r="L154" s="136"/>
      <c r="M154" s="136"/>
      <c r="N154" s="136"/>
      <c r="O154" s="136"/>
      <c r="P154" s="136"/>
      <c r="Q154" s="136"/>
      <c r="R154" s="136"/>
      <c r="S154" s="136"/>
      <c r="T154" s="136"/>
    </row>
    <row r="155" spans="1:20" x14ac:dyDescent="0.2">
      <c r="A155" s="136"/>
      <c r="B155" s="136"/>
      <c r="C155" s="136"/>
      <c r="D155" s="136"/>
      <c r="E155" s="136"/>
      <c r="F155" s="136"/>
      <c r="G155" s="136"/>
      <c r="H155" s="136"/>
      <c r="I155" s="136"/>
      <c r="J155" s="136"/>
      <c r="K155" s="136"/>
      <c r="L155" s="136"/>
      <c r="M155" s="136"/>
      <c r="N155" s="136"/>
      <c r="O155" s="136"/>
      <c r="P155" s="136"/>
      <c r="Q155" s="136"/>
      <c r="R155" s="136"/>
      <c r="S155" s="136"/>
      <c r="T155" s="136"/>
    </row>
    <row r="156" spans="1:20" x14ac:dyDescent="0.2">
      <c r="A156" s="136"/>
      <c r="B156" s="136"/>
      <c r="C156" s="136"/>
      <c r="D156" s="136"/>
      <c r="E156" s="136"/>
      <c r="F156" s="136"/>
      <c r="G156" s="136"/>
      <c r="H156" s="136"/>
      <c r="I156" s="136"/>
      <c r="J156" s="136"/>
      <c r="K156" s="136"/>
      <c r="L156" s="136"/>
      <c r="M156" s="136"/>
      <c r="N156" s="136"/>
      <c r="O156" s="136"/>
      <c r="P156" s="136"/>
      <c r="Q156" s="136"/>
      <c r="R156" s="136"/>
      <c r="S156" s="136"/>
      <c r="T156" s="136"/>
    </row>
    <row r="157" spans="1:20" x14ac:dyDescent="0.2">
      <c r="A157" s="136"/>
      <c r="B157" s="136"/>
      <c r="C157" s="136"/>
      <c r="D157" s="136"/>
      <c r="E157" s="136"/>
      <c r="F157" s="136"/>
      <c r="G157" s="136"/>
      <c r="H157" s="136"/>
      <c r="I157" s="136"/>
      <c r="J157" s="136"/>
      <c r="K157" s="136"/>
      <c r="L157" s="136"/>
      <c r="M157" s="136"/>
      <c r="N157" s="136"/>
      <c r="O157" s="136"/>
      <c r="P157" s="136"/>
      <c r="Q157" s="136"/>
      <c r="R157" s="136"/>
      <c r="S157" s="136"/>
      <c r="T157" s="136"/>
    </row>
    <row r="158" spans="1:20" x14ac:dyDescent="0.2">
      <c r="A158" s="136"/>
      <c r="B158" s="136"/>
      <c r="C158" s="136"/>
      <c r="D158" s="136"/>
      <c r="E158" s="136"/>
      <c r="F158" s="136"/>
      <c r="G158" s="136"/>
      <c r="H158" s="136"/>
      <c r="I158" s="136"/>
      <c r="J158" s="136"/>
      <c r="K158" s="136"/>
      <c r="L158" s="136"/>
      <c r="M158" s="136"/>
      <c r="N158" s="136"/>
      <c r="O158" s="136"/>
      <c r="P158" s="136"/>
      <c r="Q158" s="136"/>
      <c r="R158" s="136"/>
      <c r="S158" s="136"/>
      <c r="T158" s="136"/>
    </row>
    <row r="159" spans="1:20" x14ac:dyDescent="0.2">
      <c r="A159" s="136"/>
      <c r="B159" s="136"/>
      <c r="C159" s="136"/>
      <c r="D159" s="136"/>
      <c r="E159" s="136"/>
      <c r="F159" s="136"/>
      <c r="G159" s="136"/>
      <c r="H159" s="136"/>
      <c r="I159" s="136"/>
      <c r="J159" s="136"/>
      <c r="K159" s="136"/>
      <c r="L159" s="136"/>
      <c r="M159" s="136"/>
      <c r="N159" s="136"/>
      <c r="O159" s="136"/>
      <c r="P159" s="136"/>
      <c r="Q159" s="136"/>
      <c r="R159" s="136"/>
      <c r="S159" s="136"/>
      <c r="T159" s="136"/>
    </row>
    <row r="160" spans="1:20" x14ac:dyDescent="0.2">
      <c r="A160" s="136"/>
      <c r="B160" s="136"/>
      <c r="C160" s="136"/>
      <c r="D160" s="136"/>
      <c r="E160" s="136"/>
      <c r="F160" s="136"/>
      <c r="G160" s="136"/>
      <c r="H160" s="136"/>
      <c r="I160" s="136"/>
      <c r="J160" s="136"/>
      <c r="K160" s="136"/>
      <c r="L160" s="136"/>
      <c r="M160" s="136"/>
      <c r="N160" s="136"/>
      <c r="O160" s="136"/>
      <c r="P160" s="136"/>
      <c r="Q160" s="136"/>
      <c r="R160" s="136"/>
      <c r="S160" s="136"/>
      <c r="T160" s="136"/>
    </row>
    <row r="161" spans="1:20" x14ac:dyDescent="0.2">
      <c r="A161" s="136"/>
      <c r="B161" s="136"/>
      <c r="C161" s="136"/>
      <c r="D161" s="136"/>
      <c r="E161" s="136"/>
      <c r="F161" s="136"/>
      <c r="G161" s="136"/>
      <c r="H161" s="136"/>
      <c r="I161" s="136"/>
      <c r="J161" s="136"/>
      <c r="K161" s="136"/>
      <c r="L161" s="136"/>
      <c r="M161" s="136"/>
      <c r="N161" s="136"/>
      <c r="O161" s="136"/>
      <c r="P161" s="136"/>
      <c r="Q161" s="136"/>
      <c r="R161" s="136"/>
      <c r="S161" s="136"/>
      <c r="T161" s="136"/>
    </row>
    <row r="162" spans="1:20" x14ac:dyDescent="0.2">
      <c r="A162" s="136"/>
      <c r="B162" s="136"/>
      <c r="C162" s="136"/>
      <c r="D162" s="136"/>
      <c r="E162" s="136"/>
      <c r="F162" s="136"/>
      <c r="G162" s="136"/>
      <c r="H162" s="136"/>
      <c r="I162" s="136"/>
      <c r="J162" s="136"/>
      <c r="K162" s="136"/>
      <c r="L162" s="136"/>
      <c r="M162" s="136"/>
      <c r="N162" s="136"/>
      <c r="O162" s="136"/>
      <c r="P162" s="136"/>
      <c r="Q162" s="136"/>
      <c r="R162" s="136"/>
      <c r="S162" s="136"/>
      <c r="T162" s="136"/>
    </row>
    <row r="163" spans="1:20" x14ac:dyDescent="0.2">
      <c r="A163" s="136"/>
      <c r="B163" s="136"/>
      <c r="C163" s="136"/>
      <c r="D163" s="136"/>
      <c r="E163" s="136"/>
      <c r="F163" s="136"/>
      <c r="G163" s="136"/>
      <c r="H163" s="136"/>
      <c r="I163" s="136"/>
      <c r="J163" s="136"/>
      <c r="K163" s="136"/>
      <c r="L163" s="136"/>
      <c r="M163" s="136"/>
      <c r="N163" s="136"/>
      <c r="O163" s="136"/>
      <c r="P163" s="136"/>
      <c r="Q163" s="136"/>
      <c r="R163" s="136"/>
      <c r="S163" s="136"/>
      <c r="T163" s="136"/>
    </row>
    <row r="164" spans="1:20" x14ac:dyDescent="0.2">
      <c r="A164" s="136"/>
      <c r="B164" s="136"/>
      <c r="C164" s="136"/>
      <c r="D164" s="136"/>
      <c r="E164" s="136"/>
      <c r="F164" s="136"/>
      <c r="G164" s="136"/>
      <c r="H164" s="136"/>
      <c r="I164" s="136"/>
      <c r="J164" s="136"/>
      <c r="K164" s="136"/>
      <c r="L164" s="136"/>
      <c r="M164" s="136"/>
      <c r="N164" s="136"/>
      <c r="O164" s="136"/>
      <c r="P164" s="136"/>
      <c r="Q164" s="136"/>
      <c r="R164" s="136"/>
      <c r="S164" s="136"/>
      <c r="T164" s="136"/>
    </row>
    <row r="165" spans="1:20" x14ac:dyDescent="0.2">
      <c r="A165" s="136"/>
      <c r="B165" s="136"/>
      <c r="C165" s="136"/>
      <c r="D165" s="136"/>
      <c r="E165" s="136"/>
      <c r="F165" s="136"/>
      <c r="G165" s="136"/>
      <c r="H165" s="136"/>
      <c r="I165" s="136"/>
      <c r="J165" s="136"/>
      <c r="K165" s="136"/>
      <c r="L165" s="136"/>
      <c r="M165" s="136"/>
      <c r="N165" s="136"/>
      <c r="O165" s="136"/>
      <c r="P165" s="136"/>
      <c r="Q165" s="136"/>
      <c r="R165" s="136"/>
      <c r="S165" s="136"/>
      <c r="T165" s="136"/>
    </row>
    <row r="166" spans="1:20" x14ac:dyDescent="0.2">
      <c r="A166" s="136"/>
      <c r="B166" s="136"/>
      <c r="C166" s="136"/>
      <c r="D166" s="136"/>
      <c r="E166" s="136"/>
      <c r="F166" s="136"/>
      <c r="G166" s="136"/>
      <c r="H166" s="136"/>
      <c r="I166" s="136"/>
      <c r="J166" s="136"/>
      <c r="K166" s="136"/>
      <c r="L166" s="136"/>
      <c r="M166" s="136"/>
      <c r="N166" s="136"/>
      <c r="O166" s="136"/>
      <c r="P166" s="136"/>
      <c r="Q166" s="136"/>
      <c r="R166" s="136"/>
      <c r="S166" s="136"/>
      <c r="T166" s="136"/>
    </row>
    <row r="167" spans="1:20" x14ac:dyDescent="0.2">
      <c r="A167" s="136"/>
      <c r="B167" s="136"/>
      <c r="C167" s="136"/>
      <c r="D167" s="136"/>
      <c r="E167" s="136"/>
      <c r="F167" s="136"/>
      <c r="G167" s="136"/>
      <c r="H167" s="136"/>
      <c r="I167" s="136"/>
      <c r="J167" s="136"/>
      <c r="K167" s="136"/>
      <c r="L167" s="136"/>
      <c r="M167" s="136"/>
      <c r="N167" s="136"/>
      <c r="O167" s="136"/>
      <c r="P167" s="136"/>
      <c r="Q167" s="136"/>
      <c r="R167" s="136"/>
      <c r="S167" s="136"/>
      <c r="T167" s="136"/>
    </row>
    <row r="168" spans="1:20" x14ac:dyDescent="0.2">
      <c r="A168" s="136"/>
      <c r="B168" s="136"/>
      <c r="C168" s="136"/>
      <c r="D168" s="136"/>
      <c r="E168" s="136"/>
      <c r="F168" s="136"/>
      <c r="G168" s="136"/>
      <c r="H168" s="136"/>
      <c r="I168" s="136"/>
      <c r="J168" s="136"/>
      <c r="K168" s="136"/>
      <c r="L168" s="136"/>
      <c r="M168" s="136"/>
      <c r="N168" s="136"/>
      <c r="O168" s="136"/>
      <c r="P168" s="136"/>
      <c r="Q168" s="136"/>
      <c r="R168" s="136"/>
      <c r="S168" s="136"/>
      <c r="T168" s="136"/>
    </row>
    <row r="169" spans="1:20" x14ac:dyDescent="0.2">
      <c r="A169" s="136"/>
      <c r="B169" s="136"/>
      <c r="C169" s="136"/>
      <c r="D169" s="136"/>
      <c r="E169" s="136"/>
      <c r="F169" s="136"/>
      <c r="G169" s="136"/>
      <c r="H169" s="136"/>
      <c r="I169" s="136"/>
      <c r="J169" s="136"/>
      <c r="K169" s="136"/>
      <c r="L169" s="136"/>
      <c r="M169" s="136"/>
      <c r="N169" s="136"/>
      <c r="O169" s="136"/>
      <c r="P169" s="136"/>
      <c r="Q169" s="136"/>
      <c r="R169" s="136"/>
      <c r="S169" s="136"/>
      <c r="T169" s="136"/>
    </row>
    <row r="170" spans="1:20" x14ac:dyDescent="0.2">
      <c r="A170" s="136"/>
      <c r="B170" s="136"/>
      <c r="C170" s="136"/>
      <c r="D170" s="136"/>
      <c r="E170" s="136"/>
      <c r="F170" s="136"/>
      <c r="G170" s="136"/>
      <c r="H170" s="136"/>
      <c r="I170" s="136"/>
      <c r="J170" s="136"/>
      <c r="K170" s="136"/>
      <c r="L170" s="136"/>
      <c r="M170" s="136"/>
      <c r="N170" s="136"/>
      <c r="O170" s="136"/>
      <c r="P170" s="136"/>
      <c r="Q170" s="136"/>
      <c r="R170" s="136"/>
      <c r="S170" s="136"/>
      <c r="T170" s="136"/>
    </row>
    <row r="171" spans="1:20" x14ac:dyDescent="0.2">
      <c r="A171" s="136"/>
      <c r="B171" s="136"/>
      <c r="C171" s="136"/>
      <c r="D171" s="136"/>
      <c r="E171" s="136"/>
      <c r="F171" s="136"/>
      <c r="G171" s="136"/>
      <c r="H171" s="136"/>
      <c r="I171" s="136"/>
      <c r="J171" s="136"/>
      <c r="K171" s="136"/>
      <c r="L171" s="136"/>
      <c r="M171" s="136"/>
      <c r="N171" s="136"/>
      <c r="O171" s="136"/>
      <c r="P171" s="136"/>
      <c r="Q171" s="136"/>
      <c r="R171" s="136"/>
      <c r="S171" s="136"/>
      <c r="T171" s="136"/>
    </row>
    <row r="172" spans="1:20" x14ac:dyDescent="0.2">
      <c r="A172" s="136"/>
      <c r="B172" s="136"/>
      <c r="C172" s="136"/>
      <c r="D172" s="136"/>
      <c r="E172" s="136"/>
      <c r="F172" s="136"/>
      <c r="G172" s="136"/>
      <c r="H172" s="136"/>
      <c r="I172" s="136"/>
      <c r="J172" s="136"/>
      <c r="K172" s="136"/>
      <c r="L172" s="136"/>
      <c r="M172" s="136"/>
      <c r="N172" s="136"/>
      <c r="O172" s="136"/>
      <c r="P172" s="136"/>
      <c r="Q172" s="136"/>
      <c r="R172" s="136"/>
      <c r="S172" s="136"/>
      <c r="T172" s="136"/>
    </row>
    <row r="173" spans="1:20" x14ac:dyDescent="0.2">
      <c r="A173" s="136"/>
      <c r="B173" s="136"/>
      <c r="C173" s="136"/>
      <c r="D173" s="136"/>
      <c r="E173" s="136"/>
      <c r="F173" s="136"/>
      <c r="G173" s="136"/>
      <c r="H173" s="136"/>
      <c r="I173" s="136"/>
      <c r="J173" s="136"/>
      <c r="K173" s="136"/>
      <c r="L173" s="136"/>
      <c r="M173" s="136"/>
      <c r="N173" s="136"/>
      <c r="O173" s="136"/>
      <c r="P173" s="136"/>
      <c r="Q173" s="136"/>
      <c r="R173" s="136"/>
      <c r="S173" s="136"/>
      <c r="T173" s="136"/>
    </row>
    <row r="174" spans="1:20" x14ac:dyDescent="0.2">
      <c r="A174" s="136"/>
      <c r="B174" s="136"/>
      <c r="C174" s="136"/>
      <c r="D174" s="136"/>
      <c r="E174" s="136"/>
      <c r="F174" s="136"/>
      <c r="G174" s="136"/>
      <c r="H174" s="136"/>
      <c r="I174" s="136"/>
      <c r="J174" s="136"/>
      <c r="K174" s="136"/>
      <c r="L174" s="136"/>
      <c r="M174" s="136"/>
      <c r="N174" s="136"/>
      <c r="O174" s="136"/>
      <c r="P174" s="136"/>
      <c r="Q174" s="136"/>
      <c r="R174" s="136"/>
      <c r="S174" s="136"/>
      <c r="T174" s="136"/>
    </row>
    <row r="175" spans="1:20" x14ac:dyDescent="0.2">
      <c r="A175" s="136"/>
      <c r="B175" s="136"/>
      <c r="C175" s="136"/>
      <c r="D175" s="136"/>
      <c r="E175" s="136"/>
      <c r="F175" s="136"/>
      <c r="G175" s="136"/>
      <c r="H175" s="136"/>
      <c r="I175" s="136"/>
      <c r="J175" s="136"/>
      <c r="K175" s="136"/>
      <c r="L175" s="136"/>
      <c r="M175" s="136"/>
      <c r="N175" s="136"/>
      <c r="O175" s="136"/>
      <c r="P175" s="136"/>
      <c r="Q175" s="136"/>
      <c r="R175" s="136"/>
      <c r="S175" s="136"/>
      <c r="T175" s="136"/>
    </row>
    <row r="176" spans="1:20" x14ac:dyDescent="0.2">
      <c r="A176" s="136"/>
      <c r="B176" s="136"/>
      <c r="C176" s="136"/>
      <c r="D176" s="136"/>
      <c r="E176" s="136"/>
      <c r="F176" s="136"/>
      <c r="G176" s="136"/>
      <c r="H176" s="136"/>
      <c r="I176" s="136"/>
      <c r="J176" s="136"/>
      <c r="K176" s="136"/>
      <c r="L176" s="136"/>
      <c r="M176" s="136"/>
      <c r="N176" s="136"/>
      <c r="O176" s="136"/>
      <c r="P176" s="136"/>
      <c r="Q176" s="136"/>
      <c r="R176" s="136"/>
      <c r="S176" s="136"/>
      <c r="T176" s="136"/>
    </row>
    <row r="177" spans="1:20" x14ac:dyDescent="0.2">
      <c r="A177" s="136"/>
      <c r="B177" s="136"/>
      <c r="C177" s="136"/>
      <c r="D177" s="136"/>
      <c r="E177" s="136"/>
      <c r="F177" s="136"/>
      <c r="G177" s="136"/>
      <c r="H177" s="136"/>
      <c r="I177" s="136"/>
      <c r="J177" s="136"/>
      <c r="K177" s="136"/>
      <c r="L177" s="136"/>
      <c r="M177" s="136"/>
      <c r="N177" s="136"/>
      <c r="O177" s="136"/>
      <c r="P177" s="136"/>
      <c r="Q177" s="136"/>
      <c r="R177" s="136"/>
      <c r="S177" s="136"/>
      <c r="T177" s="136"/>
    </row>
    <row r="178" spans="1:20" x14ac:dyDescent="0.2">
      <c r="A178" s="136"/>
      <c r="B178" s="136"/>
      <c r="C178" s="136"/>
      <c r="D178" s="136"/>
      <c r="E178" s="136"/>
      <c r="F178" s="136"/>
      <c r="G178" s="136"/>
      <c r="H178" s="136"/>
      <c r="I178" s="136"/>
      <c r="J178" s="136"/>
      <c r="K178" s="136"/>
      <c r="L178" s="136"/>
      <c r="M178" s="136"/>
      <c r="N178" s="136"/>
      <c r="O178" s="136"/>
      <c r="P178" s="136"/>
      <c r="Q178" s="136"/>
      <c r="R178" s="136"/>
      <c r="S178" s="136"/>
      <c r="T178" s="136"/>
    </row>
    <row r="179" spans="1:20" x14ac:dyDescent="0.2">
      <c r="A179" s="136"/>
      <c r="B179" s="136"/>
      <c r="C179" s="136"/>
      <c r="D179" s="136"/>
      <c r="E179" s="136"/>
      <c r="F179" s="136"/>
      <c r="G179" s="136"/>
      <c r="H179" s="136"/>
      <c r="I179" s="136"/>
      <c r="J179" s="136"/>
      <c r="K179" s="136"/>
      <c r="L179" s="136"/>
      <c r="M179" s="136"/>
      <c r="N179" s="136"/>
      <c r="O179" s="136"/>
      <c r="P179" s="136"/>
      <c r="Q179" s="136"/>
      <c r="R179" s="136"/>
      <c r="S179" s="136"/>
      <c r="T179" s="136"/>
    </row>
    <row r="180" spans="1:20" x14ac:dyDescent="0.2">
      <c r="A180" s="136"/>
      <c r="B180" s="136"/>
      <c r="C180" s="136"/>
      <c r="D180" s="136"/>
      <c r="E180" s="136"/>
      <c r="F180" s="136"/>
      <c r="G180" s="136"/>
      <c r="H180" s="136"/>
      <c r="I180" s="136"/>
      <c r="J180" s="136"/>
      <c r="K180" s="136"/>
      <c r="L180" s="136"/>
      <c r="M180" s="136"/>
      <c r="N180" s="136"/>
      <c r="O180" s="136"/>
      <c r="P180" s="136"/>
      <c r="Q180" s="136"/>
      <c r="R180" s="136"/>
      <c r="S180" s="136"/>
      <c r="T180" s="136"/>
    </row>
    <row r="181" spans="1:20" x14ac:dyDescent="0.2">
      <c r="A181" s="136"/>
      <c r="B181" s="136"/>
      <c r="C181" s="136"/>
      <c r="D181" s="136"/>
      <c r="E181" s="136"/>
      <c r="F181" s="136"/>
      <c r="G181" s="136"/>
      <c r="H181" s="136"/>
      <c r="I181" s="136"/>
      <c r="J181" s="136"/>
      <c r="K181" s="136"/>
      <c r="L181" s="136"/>
      <c r="M181" s="136"/>
      <c r="N181" s="136"/>
      <c r="O181" s="136"/>
      <c r="P181" s="136"/>
      <c r="Q181" s="136"/>
      <c r="R181" s="136"/>
      <c r="S181" s="136"/>
      <c r="T181" s="136"/>
    </row>
    <row r="182" spans="1:20" x14ac:dyDescent="0.2">
      <c r="A182" s="136"/>
      <c r="B182" s="136"/>
      <c r="C182" s="136"/>
      <c r="D182" s="136"/>
      <c r="E182" s="136"/>
      <c r="F182" s="136"/>
      <c r="G182" s="136"/>
      <c r="H182" s="136"/>
      <c r="I182" s="136"/>
      <c r="J182" s="136"/>
      <c r="K182" s="136"/>
      <c r="L182" s="136"/>
      <c r="M182" s="136"/>
      <c r="N182" s="136"/>
      <c r="O182" s="136"/>
      <c r="P182" s="136"/>
      <c r="Q182" s="136"/>
      <c r="R182" s="136"/>
      <c r="S182" s="136"/>
      <c r="T182" s="136"/>
    </row>
    <row r="183" spans="1:20" x14ac:dyDescent="0.2">
      <c r="A183" s="136"/>
      <c r="B183" s="136"/>
      <c r="C183" s="136"/>
      <c r="D183" s="136"/>
      <c r="E183" s="136"/>
      <c r="F183" s="136"/>
      <c r="G183" s="136"/>
      <c r="H183" s="136"/>
      <c r="I183" s="136"/>
      <c r="J183" s="136"/>
      <c r="K183" s="136"/>
      <c r="L183" s="136"/>
      <c r="M183" s="136"/>
      <c r="N183" s="136"/>
      <c r="O183" s="136"/>
      <c r="P183" s="136"/>
      <c r="Q183" s="136"/>
      <c r="R183" s="136"/>
      <c r="S183" s="136"/>
      <c r="T183" s="136"/>
    </row>
    <row r="184" spans="1:20" x14ac:dyDescent="0.2">
      <c r="A184" s="136"/>
      <c r="B184" s="136"/>
      <c r="C184" s="136"/>
      <c r="D184" s="136"/>
      <c r="E184" s="136"/>
      <c r="F184" s="136"/>
      <c r="G184" s="136"/>
      <c r="H184" s="136"/>
      <c r="I184" s="136"/>
      <c r="J184" s="136"/>
      <c r="K184" s="136"/>
      <c r="L184" s="136"/>
      <c r="M184" s="136"/>
      <c r="N184" s="136"/>
      <c r="O184" s="136"/>
      <c r="P184" s="136"/>
      <c r="Q184" s="136"/>
      <c r="R184" s="136"/>
      <c r="S184" s="136"/>
      <c r="T184" s="136"/>
    </row>
    <row r="185" spans="1:20" x14ac:dyDescent="0.2">
      <c r="A185" s="136"/>
      <c r="B185" s="136"/>
      <c r="C185" s="136"/>
      <c r="D185" s="136"/>
      <c r="E185" s="136"/>
      <c r="F185" s="136"/>
      <c r="G185" s="136"/>
      <c r="H185" s="136"/>
      <c r="I185" s="136"/>
      <c r="J185" s="136"/>
      <c r="K185" s="136"/>
      <c r="L185" s="136"/>
      <c r="M185" s="136"/>
      <c r="N185" s="136"/>
      <c r="O185" s="136"/>
      <c r="P185" s="136"/>
      <c r="Q185" s="136"/>
      <c r="R185" s="136"/>
      <c r="S185" s="136"/>
      <c r="T185" s="136"/>
    </row>
    <row r="186" spans="1:20" x14ac:dyDescent="0.2">
      <c r="A186" s="136"/>
      <c r="B186" s="136"/>
      <c r="C186" s="136"/>
      <c r="D186" s="136"/>
      <c r="E186" s="136"/>
      <c r="F186" s="136"/>
      <c r="G186" s="136"/>
      <c r="H186" s="136"/>
      <c r="I186" s="136"/>
      <c r="J186" s="136"/>
      <c r="K186" s="136"/>
      <c r="L186" s="136"/>
      <c r="M186" s="136"/>
      <c r="N186" s="136"/>
      <c r="O186" s="136"/>
      <c r="P186" s="136"/>
      <c r="Q186" s="136"/>
      <c r="R186" s="136"/>
      <c r="S186" s="136"/>
      <c r="T186" s="136"/>
    </row>
    <row r="187" spans="1:20" x14ac:dyDescent="0.2">
      <c r="A187" s="136"/>
      <c r="B187" s="136"/>
      <c r="C187" s="136"/>
      <c r="D187" s="136"/>
      <c r="E187" s="136"/>
      <c r="F187" s="136"/>
      <c r="G187" s="136"/>
      <c r="H187" s="136"/>
      <c r="I187" s="136"/>
      <c r="J187" s="136"/>
      <c r="K187" s="136"/>
      <c r="L187" s="136"/>
      <c r="M187" s="136"/>
      <c r="N187" s="136"/>
      <c r="O187" s="136"/>
      <c r="P187" s="136"/>
      <c r="Q187" s="136"/>
      <c r="R187" s="136"/>
      <c r="S187" s="136"/>
      <c r="T187" s="136"/>
    </row>
    <row r="188" spans="1:20" x14ac:dyDescent="0.2">
      <c r="A188" s="136"/>
      <c r="B188" s="136"/>
      <c r="C188" s="136"/>
      <c r="D188" s="136"/>
      <c r="E188" s="136"/>
      <c r="F188" s="136"/>
      <c r="G188" s="136"/>
      <c r="H188" s="136"/>
      <c r="I188" s="136"/>
      <c r="J188" s="136"/>
      <c r="K188" s="136"/>
      <c r="L188" s="136"/>
      <c r="M188" s="136"/>
      <c r="N188" s="136"/>
      <c r="O188" s="136"/>
      <c r="P188" s="136"/>
      <c r="Q188" s="136"/>
      <c r="R188" s="136"/>
      <c r="S188" s="136"/>
      <c r="T188" s="136"/>
    </row>
    <row r="189" spans="1:20" x14ac:dyDescent="0.2">
      <c r="A189" s="136"/>
      <c r="B189" s="136"/>
      <c r="C189" s="136"/>
      <c r="D189" s="136"/>
      <c r="E189" s="136"/>
      <c r="F189" s="136"/>
      <c r="G189" s="136"/>
      <c r="H189" s="136"/>
      <c r="I189" s="136"/>
      <c r="J189" s="136"/>
      <c r="K189" s="136"/>
      <c r="L189" s="136"/>
      <c r="M189" s="136"/>
      <c r="N189" s="136"/>
      <c r="O189" s="136"/>
      <c r="P189" s="136"/>
      <c r="Q189" s="136"/>
      <c r="R189" s="136"/>
      <c r="S189" s="136"/>
      <c r="T189" s="136"/>
    </row>
    <row r="190" spans="1:20" x14ac:dyDescent="0.2">
      <c r="A190" s="136"/>
      <c r="B190" s="136"/>
      <c r="C190" s="136"/>
      <c r="D190" s="136"/>
      <c r="E190" s="136"/>
      <c r="F190" s="136"/>
      <c r="G190" s="136"/>
      <c r="H190" s="136"/>
      <c r="I190" s="136"/>
      <c r="J190" s="136"/>
      <c r="K190" s="136"/>
      <c r="L190" s="136"/>
      <c r="M190" s="136"/>
      <c r="N190" s="136"/>
      <c r="O190" s="136"/>
      <c r="P190" s="136"/>
      <c r="Q190" s="136"/>
      <c r="R190" s="136"/>
      <c r="S190" s="136"/>
      <c r="T190" s="136"/>
    </row>
    <row r="191" spans="1:20" x14ac:dyDescent="0.2">
      <c r="A191" s="136"/>
      <c r="B191" s="136"/>
      <c r="C191" s="136"/>
      <c r="D191" s="136"/>
      <c r="E191" s="136"/>
      <c r="F191" s="136"/>
      <c r="G191" s="136"/>
      <c r="H191" s="136"/>
      <c r="I191" s="136"/>
      <c r="J191" s="136"/>
      <c r="K191" s="136"/>
      <c r="L191" s="136"/>
      <c r="M191" s="136"/>
      <c r="N191" s="136"/>
      <c r="O191" s="136"/>
      <c r="P191" s="136"/>
      <c r="Q191" s="136"/>
      <c r="R191" s="136"/>
      <c r="S191" s="136"/>
      <c r="T191" s="136"/>
    </row>
    <row r="192" spans="1:20" x14ac:dyDescent="0.2">
      <c r="A192" s="136"/>
      <c r="B192" s="136"/>
      <c r="C192" s="136"/>
      <c r="D192" s="136"/>
      <c r="E192" s="136"/>
      <c r="F192" s="136"/>
      <c r="G192" s="136"/>
      <c r="H192" s="136"/>
      <c r="I192" s="136"/>
      <c r="J192" s="136"/>
      <c r="K192" s="136"/>
      <c r="L192" s="136"/>
      <c r="M192" s="136"/>
      <c r="N192" s="136"/>
      <c r="O192" s="136"/>
      <c r="P192" s="136"/>
      <c r="Q192" s="136"/>
      <c r="R192" s="136"/>
      <c r="S192" s="136"/>
      <c r="T192" s="136"/>
    </row>
    <row r="193" spans="1:20" x14ac:dyDescent="0.2">
      <c r="A193" s="136"/>
      <c r="B193" s="136"/>
      <c r="C193" s="136"/>
      <c r="D193" s="136"/>
      <c r="E193" s="136"/>
      <c r="F193" s="136"/>
      <c r="G193" s="136"/>
      <c r="H193" s="136"/>
      <c r="I193" s="136"/>
      <c r="J193" s="136"/>
      <c r="K193" s="136"/>
      <c r="L193" s="136"/>
      <c r="M193" s="136"/>
      <c r="N193" s="136"/>
      <c r="O193" s="136"/>
      <c r="P193" s="136"/>
      <c r="Q193" s="136"/>
      <c r="R193" s="136"/>
      <c r="S193" s="136"/>
      <c r="T193" s="136"/>
    </row>
    <row r="194" spans="1:20" x14ac:dyDescent="0.2">
      <c r="A194" s="136"/>
      <c r="B194" s="136"/>
      <c r="C194" s="136"/>
      <c r="D194" s="136"/>
      <c r="E194" s="136"/>
      <c r="F194" s="136"/>
      <c r="G194" s="136"/>
      <c r="H194" s="136"/>
      <c r="I194" s="136"/>
      <c r="J194" s="136"/>
      <c r="K194" s="136"/>
      <c r="L194" s="136"/>
      <c r="M194" s="136"/>
      <c r="N194" s="136"/>
      <c r="O194" s="136"/>
      <c r="P194" s="136"/>
      <c r="Q194" s="136"/>
      <c r="R194" s="136"/>
      <c r="S194" s="136"/>
      <c r="T194" s="136"/>
    </row>
    <row r="195" spans="1:20" x14ac:dyDescent="0.2">
      <c r="A195" s="136"/>
      <c r="B195" s="136"/>
      <c r="C195" s="136"/>
      <c r="D195" s="136"/>
      <c r="E195" s="136"/>
      <c r="F195" s="136"/>
      <c r="G195" s="136"/>
      <c r="H195" s="136"/>
      <c r="I195" s="136"/>
      <c r="J195" s="136"/>
      <c r="K195" s="136"/>
      <c r="L195" s="136"/>
      <c r="M195" s="136"/>
      <c r="N195" s="136"/>
      <c r="O195" s="136"/>
      <c r="P195" s="136"/>
      <c r="Q195" s="136"/>
      <c r="R195" s="136"/>
      <c r="S195" s="136"/>
      <c r="T195" s="136"/>
    </row>
    <row r="196" spans="1:20" x14ac:dyDescent="0.2">
      <c r="A196" s="136"/>
      <c r="B196" s="136"/>
      <c r="C196" s="136"/>
      <c r="D196" s="136"/>
      <c r="E196" s="136"/>
      <c r="F196" s="136"/>
      <c r="G196" s="136"/>
      <c r="H196" s="136"/>
      <c r="I196" s="136"/>
      <c r="J196" s="136"/>
      <c r="K196" s="136"/>
      <c r="L196" s="136"/>
      <c r="M196" s="136"/>
      <c r="N196" s="136"/>
      <c r="O196" s="136"/>
      <c r="P196" s="136"/>
      <c r="Q196" s="136"/>
      <c r="R196" s="136"/>
      <c r="S196" s="136"/>
      <c r="T196" s="136"/>
    </row>
    <row r="197" spans="1:20" x14ac:dyDescent="0.2">
      <c r="A197" s="136"/>
      <c r="B197" s="136"/>
      <c r="C197" s="136"/>
      <c r="D197" s="136"/>
      <c r="E197" s="136"/>
      <c r="F197" s="136"/>
      <c r="G197" s="136"/>
      <c r="H197" s="136"/>
      <c r="I197" s="136"/>
      <c r="J197" s="136"/>
      <c r="K197" s="136"/>
      <c r="L197" s="136"/>
      <c r="M197" s="136"/>
      <c r="N197" s="136"/>
      <c r="O197" s="136"/>
      <c r="P197" s="136"/>
      <c r="Q197" s="136"/>
      <c r="R197" s="136"/>
      <c r="S197" s="136"/>
      <c r="T197" s="136"/>
    </row>
    <row r="198" spans="1:20" x14ac:dyDescent="0.2">
      <c r="A198" s="136"/>
      <c r="B198" s="136"/>
      <c r="C198" s="136"/>
      <c r="D198" s="136"/>
      <c r="E198" s="136"/>
      <c r="F198" s="136"/>
      <c r="G198" s="136"/>
      <c r="H198" s="136"/>
      <c r="I198" s="136"/>
      <c r="J198" s="136"/>
      <c r="K198" s="136"/>
      <c r="L198" s="136"/>
      <c r="M198" s="136"/>
      <c r="N198" s="136"/>
      <c r="O198" s="136"/>
      <c r="P198" s="136"/>
      <c r="Q198" s="136"/>
      <c r="R198" s="136"/>
      <c r="S198" s="136"/>
      <c r="T198" s="136"/>
    </row>
    <row r="199" spans="1:20" x14ac:dyDescent="0.2">
      <c r="A199" s="136"/>
      <c r="B199" s="136"/>
      <c r="C199" s="136"/>
      <c r="D199" s="136"/>
      <c r="E199" s="136"/>
      <c r="F199" s="136"/>
      <c r="G199" s="136"/>
      <c r="H199" s="136"/>
      <c r="I199" s="136"/>
      <c r="J199" s="136"/>
      <c r="K199" s="136"/>
      <c r="L199" s="136"/>
      <c r="M199" s="136"/>
      <c r="N199" s="136"/>
      <c r="O199" s="136"/>
      <c r="P199" s="136"/>
      <c r="Q199" s="136"/>
      <c r="R199" s="136"/>
      <c r="S199" s="136"/>
      <c r="T199" s="136"/>
    </row>
    <row r="200" spans="1:20" x14ac:dyDescent="0.2">
      <c r="A200" s="136"/>
      <c r="B200" s="136"/>
      <c r="C200" s="136"/>
      <c r="D200" s="136"/>
      <c r="E200" s="136"/>
      <c r="F200" s="136"/>
      <c r="G200" s="136"/>
      <c r="H200" s="136"/>
      <c r="I200" s="136"/>
      <c r="J200" s="136"/>
      <c r="K200" s="136"/>
      <c r="L200" s="136"/>
      <c r="M200" s="136"/>
      <c r="N200" s="136"/>
      <c r="O200" s="136"/>
      <c r="P200" s="136"/>
      <c r="Q200" s="136"/>
      <c r="R200" s="136"/>
      <c r="S200" s="136"/>
      <c r="T200" s="136"/>
    </row>
    <row r="201" spans="1:20" x14ac:dyDescent="0.2">
      <c r="A201" s="136"/>
      <c r="B201" s="136"/>
      <c r="C201" s="136"/>
      <c r="D201" s="136"/>
      <c r="E201" s="136"/>
      <c r="F201" s="136"/>
      <c r="G201" s="136"/>
      <c r="H201" s="136"/>
      <c r="I201" s="136"/>
      <c r="J201" s="136"/>
      <c r="K201" s="136"/>
      <c r="L201" s="136"/>
      <c r="M201" s="136"/>
      <c r="N201" s="136"/>
      <c r="O201" s="136"/>
      <c r="P201" s="136"/>
      <c r="Q201" s="136"/>
      <c r="R201" s="136"/>
      <c r="S201" s="136"/>
      <c r="T201" s="136"/>
    </row>
    <row r="202" spans="1:20" x14ac:dyDescent="0.2">
      <c r="A202" s="136"/>
      <c r="B202" s="136"/>
      <c r="C202" s="136"/>
      <c r="D202" s="136"/>
      <c r="E202" s="136"/>
      <c r="F202" s="136"/>
      <c r="G202" s="136"/>
      <c r="H202" s="136"/>
      <c r="I202" s="136"/>
      <c r="J202" s="136"/>
      <c r="K202" s="136"/>
      <c r="L202" s="136"/>
      <c r="M202" s="136"/>
      <c r="N202" s="136"/>
      <c r="O202" s="136"/>
      <c r="P202" s="136"/>
      <c r="Q202" s="136"/>
      <c r="R202" s="136"/>
      <c r="S202" s="136"/>
      <c r="T202" s="136"/>
    </row>
    <row r="203" spans="1:20" x14ac:dyDescent="0.2">
      <c r="A203" s="136"/>
      <c r="B203" s="136"/>
      <c r="C203" s="136"/>
      <c r="D203" s="136"/>
      <c r="E203" s="136"/>
      <c r="F203" s="136"/>
      <c r="G203" s="136"/>
      <c r="H203" s="136"/>
      <c r="I203" s="136"/>
      <c r="J203" s="136"/>
      <c r="K203" s="136"/>
      <c r="L203" s="136"/>
      <c r="M203" s="136"/>
      <c r="N203" s="136"/>
      <c r="O203" s="136"/>
      <c r="P203" s="136"/>
      <c r="Q203" s="136"/>
      <c r="R203" s="136"/>
      <c r="S203" s="136"/>
      <c r="T203" s="136"/>
    </row>
    <row r="204" spans="1:20" x14ac:dyDescent="0.2">
      <c r="A204" s="136"/>
      <c r="B204" s="136"/>
      <c r="C204" s="136"/>
      <c r="D204" s="136"/>
      <c r="E204" s="136"/>
      <c r="F204" s="136"/>
      <c r="G204" s="136"/>
      <c r="H204" s="136"/>
      <c r="I204" s="136"/>
      <c r="J204" s="136"/>
      <c r="K204" s="136"/>
      <c r="L204" s="136"/>
      <c r="M204" s="136"/>
      <c r="N204" s="136"/>
      <c r="O204" s="136"/>
      <c r="P204" s="136"/>
      <c r="Q204" s="136"/>
      <c r="R204" s="136"/>
      <c r="S204" s="136"/>
      <c r="T204" s="136"/>
    </row>
    <row r="205" spans="1:20" x14ac:dyDescent="0.2">
      <c r="A205" s="136"/>
      <c r="B205" s="136"/>
      <c r="C205" s="136"/>
      <c r="D205" s="136"/>
      <c r="E205" s="136"/>
      <c r="F205" s="136"/>
      <c r="G205" s="136"/>
      <c r="H205" s="136"/>
      <c r="I205" s="136"/>
      <c r="J205" s="136"/>
      <c r="K205" s="136"/>
      <c r="L205" s="136"/>
      <c r="M205" s="136"/>
      <c r="N205" s="136"/>
      <c r="O205" s="136"/>
      <c r="P205" s="136"/>
      <c r="Q205" s="136"/>
      <c r="R205" s="136"/>
      <c r="S205" s="136"/>
      <c r="T205" s="136"/>
    </row>
    <row r="206" spans="1:20" x14ac:dyDescent="0.2">
      <c r="A206" s="136"/>
      <c r="B206" s="136"/>
      <c r="C206" s="136"/>
      <c r="D206" s="136"/>
      <c r="E206" s="136"/>
      <c r="F206" s="136"/>
      <c r="G206" s="136"/>
      <c r="H206" s="136"/>
      <c r="I206" s="136"/>
      <c r="J206" s="136"/>
      <c r="K206" s="136"/>
      <c r="L206" s="136"/>
      <c r="M206" s="136"/>
      <c r="N206" s="136"/>
      <c r="O206" s="136"/>
      <c r="P206" s="136"/>
      <c r="Q206" s="136"/>
      <c r="R206" s="136"/>
      <c r="S206" s="136"/>
      <c r="T206" s="136"/>
    </row>
    <row r="207" spans="1:20" x14ac:dyDescent="0.2">
      <c r="A207" s="136"/>
      <c r="B207" s="136"/>
      <c r="C207" s="136"/>
      <c r="D207" s="136"/>
      <c r="E207" s="136"/>
      <c r="F207" s="136"/>
      <c r="G207" s="136"/>
      <c r="H207" s="136"/>
      <c r="I207" s="136"/>
      <c r="J207" s="136"/>
      <c r="K207" s="136"/>
      <c r="L207" s="136"/>
      <c r="M207" s="136"/>
      <c r="N207" s="136"/>
      <c r="O207" s="136"/>
      <c r="P207" s="136"/>
      <c r="Q207" s="136"/>
      <c r="R207" s="136"/>
      <c r="S207" s="136"/>
      <c r="T207" s="136"/>
    </row>
    <row r="208" spans="1:20" x14ac:dyDescent="0.2">
      <c r="A208" s="136"/>
      <c r="B208" s="136"/>
      <c r="C208" s="136"/>
      <c r="D208" s="136"/>
      <c r="E208" s="136"/>
      <c r="F208" s="136"/>
      <c r="G208" s="136"/>
      <c r="H208" s="136"/>
      <c r="I208" s="136"/>
      <c r="J208" s="136"/>
      <c r="K208" s="136"/>
      <c r="L208" s="136"/>
      <c r="M208" s="136"/>
      <c r="N208" s="136"/>
      <c r="O208" s="136"/>
      <c r="P208" s="136"/>
      <c r="Q208" s="136"/>
      <c r="R208" s="136"/>
      <c r="S208" s="136"/>
      <c r="T208" s="136"/>
    </row>
    <row r="209" spans="1:20" x14ac:dyDescent="0.2">
      <c r="A209" s="136"/>
      <c r="B209" s="136"/>
      <c r="C209" s="136"/>
      <c r="D209" s="136"/>
      <c r="E209" s="136"/>
      <c r="F209" s="136"/>
      <c r="G209" s="136"/>
      <c r="H209" s="136"/>
      <c r="I209" s="136"/>
      <c r="J209" s="136"/>
      <c r="K209" s="136"/>
      <c r="L209" s="136"/>
      <c r="M209" s="136"/>
      <c r="N209" s="136"/>
      <c r="O209" s="136"/>
      <c r="P209" s="136"/>
      <c r="Q209" s="136"/>
      <c r="R209" s="136"/>
      <c r="S209" s="136"/>
      <c r="T209" s="136"/>
    </row>
    <row r="210" spans="1:20" x14ac:dyDescent="0.2">
      <c r="A210" s="136"/>
      <c r="B210" s="136"/>
      <c r="C210" s="136"/>
      <c r="D210" s="136"/>
      <c r="E210" s="136"/>
      <c r="F210" s="136"/>
      <c r="G210" s="136"/>
      <c r="H210" s="136"/>
      <c r="I210" s="136"/>
      <c r="J210" s="136"/>
      <c r="K210" s="136"/>
      <c r="L210" s="136"/>
      <c r="M210" s="136"/>
      <c r="N210" s="136"/>
      <c r="O210" s="136"/>
      <c r="P210" s="136"/>
      <c r="Q210" s="136"/>
      <c r="R210" s="136"/>
      <c r="S210" s="136"/>
      <c r="T210" s="136"/>
    </row>
    <row r="211" spans="1:20" x14ac:dyDescent="0.2">
      <c r="A211" s="136"/>
      <c r="B211" s="136"/>
      <c r="C211" s="136"/>
      <c r="D211" s="136"/>
      <c r="E211" s="136"/>
      <c r="F211" s="136"/>
      <c r="G211" s="136"/>
      <c r="H211" s="136"/>
      <c r="I211" s="136"/>
      <c r="J211" s="136"/>
      <c r="K211" s="136"/>
      <c r="L211" s="136"/>
      <c r="M211" s="136"/>
      <c r="N211" s="136"/>
      <c r="O211" s="136"/>
      <c r="P211" s="136"/>
      <c r="Q211" s="136"/>
      <c r="R211" s="136"/>
      <c r="S211" s="136"/>
      <c r="T211" s="136"/>
    </row>
    <row r="212" spans="1:20" x14ac:dyDescent="0.2">
      <c r="A212" s="136"/>
      <c r="B212" s="136"/>
      <c r="C212" s="136"/>
      <c r="D212" s="136"/>
      <c r="E212" s="136"/>
      <c r="F212" s="136"/>
      <c r="G212" s="136"/>
      <c r="H212" s="136"/>
      <c r="I212" s="136"/>
      <c r="J212" s="136"/>
      <c r="K212" s="136"/>
      <c r="L212" s="136"/>
      <c r="M212" s="136"/>
      <c r="N212" s="136"/>
      <c r="O212" s="136"/>
      <c r="P212" s="136"/>
      <c r="Q212" s="136"/>
      <c r="R212" s="136"/>
      <c r="S212" s="136"/>
      <c r="T212" s="136"/>
    </row>
    <row r="213" spans="1:20" x14ac:dyDescent="0.2">
      <c r="A213" s="136"/>
      <c r="B213" s="136"/>
      <c r="C213" s="136"/>
      <c r="D213" s="136"/>
      <c r="E213" s="136"/>
      <c r="F213" s="136"/>
      <c r="G213" s="136"/>
      <c r="H213" s="136"/>
      <c r="I213" s="136"/>
      <c r="J213" s="136"/>
      <c r="K213" s="136"/>
      <c r="L213" s="136"/>
      <c r="M213" s="136"/>
      <c r="N213" s="136"/>
      <c r="O213" s="136"/>
      <c r="P213" s="136"/>
      <c r="Q213" s="136"/>
      <c r="R213" s="136"/>
      <c r="S213" s="136"/>
      <c r="T213" s="136"/>
    </row>
    <row r="214" spans="1:20" x14ac:dyDescent="0.2">
      <c r="A214" s="136"/>
      <c r="B214" s="136"/>
      <c r="C214" s="136"/>
      <c r="D214" s="136"/>
      <c r="E214" s="136"/>
      <c r="F214" s="136"/>
      <c r="G214" s="136"/>
      <c r="H214" s="136"/>
      <c r="I214" s="136"/>
      <c r="J214" s="136"/>
      <c r="K214" s="136"/>
      <c r="L214" s="136"/>
      <c r="M214" s="136"/>
      <c r="N214" s="136"/>
      <c r="O214" s="136"/>
      <c r="P214" s="136"/>
      <c r="Q214" s="136"/>
      <c r="R214" s="136"/>
      <c r="S214" s="136"/>
      <c r="T214" s="136"/>
    </row>
    <row r="215" spans="1:20" x14ac:dyDescent="0.2">
      <c r="A215" s="136"/>
      <c r="B215" s="136"/>
      <c r="C215" s="136"/>
      <c r="D215" s="136"/>
      <c r="E215" s="136"/>
      <c r="F215" s="136"/>
      <c r="G215" s="136"/>
      <c r="H215" s="136"/>
      <c r="I215" s="136"/>
      <c r="J215" s="136"/>
      <c r="K215" s="136"/>
      <c r="L215" s="136"/>
      <c r="M215" s="136"/>
      <c r="N215" s="136"/>
      <c r="O215" s="136"/>
      <c r="P215" s="136"/>
      <c r="Q215" s="136"/>
      <c r="R215" s="136"/>
      <c r="S215" s="136"/>
      <c r="T215" s="136"/>
    </row>
    <row r="216" spans="1:20" x14ac:dyDescent="0.2">
      <c r="A216" s="136"/>
      <c r="B216" s="136"/>
      <c r="C216" s="136"/>
      <c r="D216" s="136"/>
      <c r="E216" s="136"/>
      <c r="F216" s="136"/>
      <c r="G216" s="136"/>
      <c r="H216" s="136"/>
      <c r="I216" s="136"/>
      <c r="J216" s="136"/>
      <c r="K216" s="136"/>
      <c r="L216" s="136"/>
      <c r="M216" s="136"/>
      <c r="N216" s="136"/>
      <c r="O216" s="136"/>
      <c r="P216" s="136"/>
      <c r="Q216" s="136"/>
      <c r="R216" s="136"/>
      <c r="S216" s="136"/>
      <c r="T216" s="136"/>
    </row>
    <row r="217" spans="1:20" x14ac:dyDescent="0.2">
      <c r="A217" s="136"/>
      <c r="B217" s="136"/>
      <c r="C217" s="136"/>
      <c r="D217" s="136"/>
      <c r="E217" s="136"/>
      <c r="F217" s="136"/>
      <c r="G217" s="136"/>
      <c r="H217" s="136"/>
      <c r="I217" s="136"/>
      <c r="J217" s="136"/>
      <c r="K217" s="136"/>
      <c r="L217" s="136"/>
      <c r="M217" s="136"/>
      <c r="N217" s="136"/>
      <c r="O217" s="136"/>
      <c r="P217" s="136"/>
      <c r="Q217" s="136"/>
      <c r="R217" s="136"/>
      <c r="S217" s="136"/>
      <c r="T217" s="136"/>
    </row>
    <row r="218" spans="1:20" x14ac:dyDescent="0.2">
      <c r="A218" s="136"/>
      <c r="B218" s="136"/>
      <c r="C218" s="136"/>
      <c r="D218" s="136"/>
      <c r="E218" s="136"/>
      <c r="F218" s="136"/>
      <c r="G218" s="136"/>
      <c r="H218" s="136"/>
      <c r="I218" s="136"/>
      <c r="J218" s="136"/>
      <c r="K218" s="136"/>
      <c r="L218" s="136"/>
      <c r="M218" s="136"/>
      <c r="N218" s="136"/>
      <c r="O218" s="136"/>
      <c r="P218" s="136"/>
      <c r="Q218" s="136"/>
      <c r="R218" s="136"/>
      <c r="S218" s="136"/>
      <c r="T218" s="136"/>
    </row>
    <row r="219" spans="1:20" x14ac:dyDescent="0.2">
      <c r="A219" s="136"/>
      <c r="B219" s="136"/>
      <c r="C219" s="136"/>
      <c r="D219" s="136"/>
      <c r="E219" s="136"/>
      <c r="F219" s="136"/>
      <c r="G219" s="136"/>
      <c r="H219" s="136"/>
      <c r="I219" s="136"/>
      <c r="J219" s="136"/>
      <c r="K219" s="136"/>
      <c r="L219" s="136"/>
      <c r="M219" s="136"/>
      <c r="N219" s="136"/>
      <c r="O219" s="136"/>
      <c r="P219" s="136"/>
      <c r="Q219" s="136"/>
      <c r="R219" s="136"/>
      <c r="S219" s="136"/>
      <c r="T219" s="136"/>
    </row>
    <row r="220" spans="1:20" x14ac:dyDescent="0.2">
      <c r="A220" s="136"/>
      <c r="B220" s="136"/>
      <c r="C220" s="136"/>
      <c r="D220" s="136"/>
      <c r="E220" s="136"/>
      <c r="F220" s="136"/>
      <c r="G220" s="136"/>
      <c r="H220" s="136"/>
      <c r="I220" s="136"/>
      <c r="J220" s="136"/>
      <c r="K220" s="136"/>
      <c r="L220" s="136"/>
      <c r="M220" s="136"/>
      <c r="N220" s="136"/>
      <c r="O220" s="136"/>
      <c r="P220" s="136"/>
      <c r="Q220" s="136"/>
      <c r="R220" s="136"/>
      <c r="S220" s="136"/>
      <c r="T220" s="136"/>
    </row>
    <row r="221" spans="1:20" x14ac:dyDescent="0.2">
      <c r="A221" s="136"/>
      <c r="B221" s="136"/>
      <c r="C221" s="136"/>
      <c r="D221" s="136"/>
      <c r="E221" s="136"/>
      <c r="F221" s="136"/>
      <c r="G221" s="136"/>
      <c r="H221" s="136"/>
      <c r="I221" s="136"/>
      <c r="J221" s="136"/>
      <c r="K221" s="136"/>
      <c r="L221" s="136"/>
      <c r="M221" s="136"/>
      <c r="N221" s="136"/>
      <c r="O221" s="136"/>
      <c r="P221" s="136"/>
      <c r="Q221" s="136"/>
      <c r="R221" s="136"/>
      <c r="S221" s="136"/>
      <c r="T221" s="136"/>
    </row>
    <row r="222" spans="1:20" x14ac:dyDescent="0.2">
      <c r="A222" s="136"/>
      <c r="B222" s="136"/>
      <c r="C222" s="136"/>
      <c r="D222" s="136"/>
      <c r="E222" s="136"/>
      <c r="F222" s="136"/>
      <c r="G222" s="136"/>
      <c r="H222" s="136"/>
      <c r="I222" s="136"/>
      <c r="J222" s="136"/>
      <c r="K222" s="136"/>
      <c r="L222" s="136"/>
      <c r="M222" s="136"/>
      <c r="N222" s="136"/>
      <c r="O222" s="136"/>
      <c r="P222" s="136"/>
      <c r="Q222" s="136"/>
      <c r="R222" s="136"/>
      <c r="S222" s="136"/>
      <c r="T222" s="136"/>
    </row>
    <row r="223" spans="1:20" x14ac:dyDescent="0.2">
      <c r="A223" s="136"/>
      <c r="B223" s="136"/>
      <c r="C223" s="136"/>
      <c r="D223" s="136"/>
      <c r="E223" s="136"/>
      <c r="F223" s="136"/>
      <c r="G223" s="136"/>
      <c r="H223" s="136"/>
      <c r="I223" s="136"/>
      <c r="J223" s="136"/>
      <c r="K223" s="136"/>
      <c r="L223" s="136"/>
      <c r="M223" s="136"/>
      <c r="N223" s="136"/>
      <c r="O223" s="136"/>
      <c r="P223" s="136"/>
      <c r="Q223" s="136"/>
      <c r="R223" s="136"/>
      <c r="S223" s="136"/>
      <c r="T223" s="136"/>
    </row>
    <row r="224" spans="1:20" x14ac:dyDescent="0.2">
      <c r="A224" s="136"/>
      <c r="B224" s="136"/>
      <c r="C224" s="136"/>
      <c r="D224" s="136"/>
      <c r="E224" s="136"/>
      <c r="F224" s="136"/>
      <c r="G224" s="136"/>
      <c r="H224" s="136"/>
      <c r="I224" s="136"/>
      <c r="J224" s="136"/>
      <c r="K224" s="136"/>
      <c r="L224" s="136"/>
      <c r="M224" s="136"/>
      <c r="N224" s="136"/>
      <c r="O224" s="136"/>
      <c r="P224" s="136"/>
      <c r="Q224" s="136"/>
      <c r="R224" s="136"/>
      <c r="S224" s="136"/>
      <c r="T224" s="136"/>
    </row>
    <row r="225" spans="1:20" x14ac:dyDescent="0.2">
      <c r="A225" s="136"/>
      <c r="B225" s="136"/>
      <c r="C225" s="136"/>
      <c r="D225" s="136"/>
      <c r="E225" s="136"/>
      <c r="F225" s="136"/>
      <c r="G225" s="136"/>
      <c r="H225" s="136"/>
      <c r="I225" s="136"/>
      <c r="J225" s="136"/>
      <c r="K225" s="136"/>
      <c r="L225" s="136"/>
      <c r="M225" s="136"/>
      <c r="N225" s="136"/>
      <c r="O225" s="136"/>
      <c r="P225" s="136"/>
      <c r="Q225" s="136"/>
      <c r="R225" s="136"/>
      <c r="S225" s="136"/>
      <c r="T225" s="136"/>
    </row>
    <row r="226" spans="1:20" x14ac:dyDescent="0.2">
      <c r="A226" s="136"/>
      <c r="B226" s="136"/>
      <c r="C226" s="136"/>
      <c r="D226" s="136"/>
      <c r="E226" s="136"/>
      <c r="F226" s="136"/>
      <c r="G226" s="136"/>
      <c r="H226" s="136"/>
      <c r="I226" s="136"/>
      <c r="J226" s="136"/>
      <c r="K226" s="136"/>
      <c r="L226" s="136"/>
      <c r="M226" s="136"/>
      <c r="N226" s="136"/>
      <c r="O226" s="136"/>
      <c r="P226" s="136"/>
      <c r="Q226" s="136"/>
      <c r="R226" s="136"/>
      <c r="S226" s="136"/>
      <c r="T226" s="136"/>
    </row>
    <row r="227" spans="1:20" x14ac:dyDescent="0.2">
      <c r="A227" s="136"/>
      <c r="B227" s="136"/>
      <c r="C227" s="136"/>
      <c r="D227" s="136"/>
      <c r="E227" s="136"/>
      <c r="F227" s="136"/>
      <c r="G227" s="136"/>
      <c r="H227" s="136"/>
      <c r="I227" s="136"/>
      <c r="J227" s="136"/>
      <c r="K227" s="136"/>
      <c r="L227" s="136"/>
      <c r="M227" s="136"/>
      <c r="N227" s="136"/>
      <c r="O227" s="136"/>
      <c r="P227" s="136"/>
      <c r="Q227" s="136"/>
      <c r="R227" s="136"/>
      <c r="S227" s="136"/>
      <c r="T227" s="136"/>
    </row>
    <row r="228" spans="1:20" x14ac:dyDescent="0.2">
      <c r="A228" s="136"/>
      <c r="B228" s="136"/>
      <c r="C228" s="136"/>
      <c r="D228" s="136"/>
      <c r="E228" s="136"/>
      <c r="F228" s="136"/>
      <c r="G228" s="136"/>
      <c r="H228" s="136"/>
      <c r="I228" s="136"/>
      <c r="J228" s="136"/>
      <c r="K228" s="136"/>
      <c r="L228" s="136"/>
      <c r="M228" s="136"/>
      <c r="N228" s="136"/>
      <c r="O228" s="136"/>
      <c r="P228" s="136"/>
      <c r="Q228" s="136"/>
      <c r="R228" s="136"/>
      <c r="S228" s="136"/>
      <c r="T228" s="136"/>
    </row>
    <row r="229" spans="1:20" x14ac:dyDescent="0.2">
      <c r="A229" s="136"/>
      <c r="B229" s="136"/>
      <c r="C229" s="136"/>
      <c r="D229" s="136"/>
      <c r="E229" s="136"/>
      <c r="F229" s="136"/>
      <c r="G229" s="136"/>
      <c r="H229" s="136"/>
      <c r="I229" s="136"/>
      <c r="J229" s="136"/>
      <c r="K229" s="136"/>
      <c r="L229" s="136"/>
      <c r="M229" s="136"/>
      <c r="N229" s="136"/>
      <c r="O229" s="136"/>
      <c r="P229" s="136"/>
      <c r="Q229" s="136"/>
      <c r="R229" s="136"/>
      <c r="S229" s="136"/>
      <c r="T229" s="136"/>
    </row>
    <row r="230" spans="1:20" x14ac:dyDescent="0.2">
      <c r="A230" s="136"/>
      <c r="B230" s="136"/>
      <c r="C230" s="136"/>
      <c r="D230" s="136"/>
      <c r="E230" s="136"/>
      <c r="F230" s="136"/>
      <c r="G230" s="136"/>
      <c r="H230" s="136"/>
      <c r="I230" s="136"/>
      <c r="J230" s="136"/>
      <c r="K230" s="136"/>
      <c r="L230" s="136"/>
      <c r="M230" s="136"/>
      <c r="N230" s="136"/>
      <c r="O230" s="136"/>
      <c r="P230" s="136"/>
      <c r="Q230" s="136"/>
      <c r="R230" s="136"/>
      <c r="S230" s="136"/>
      <c r="T230" s="136"/>
    </row>
    <row r="231" spans="1:20" x14ac:dyDescent="0.2">
      <c r="A231" s="136"/>
      <c r="B231" s="136"/>
      <c r="C231" s="136"/>
      <c r="D231" s="136"/>
      <c r="E231" s="136"/>
      <c r="F231" s="136"/>
      <c r="G231" s="136"/>
      <c r="H231" s="136"/>
      <c r="I231" s="136"/>
      <c r="J231" s="136"/>
      <c r="K231" s="136"/>
      <c r="L231" s="136"/>
      <c r="M231" s="136"/>
      <c r="N231" s="136"/>
      <c r="O231" s="136"/>
      <c r="P231" s="136"/>
      <c r="Q231" s="136"/>
      <c r="R231" s="136"/>
      <c r="S231" s="136"/>
      <c r="T231" s="136"/>
    </row>
    <row r="232" spans="1:20" x14ac:dyDescent="0.2">
      <c r="A232" s="136"/>
      <c r="B232" s="136"/>
      <c r="C232" s="136"/>
      <c r="D232" s="136"/>
      <c r="E232" s="136"/>
      <c r="F232" s="136"/>
      <c r="G232" s="136"/>
      <c r="H232" s="136"/>
      <c r="I232" s="136"/>
      <c r="J232" s="136"/>
      <c r="K232" s="136"/>
      <c r="L232" s="136"/>
      <c r="M232" s="136"/>
      <c r="N232" s="136"/>
      <c r="O232" s="136"/>
      <c r="P232" s="136"/>
      <c r="Q232" s="136"/>
      <c r="R232" s="136"/>
      <c r="S232" s="136"/>
      <c r="T232" s="136"/>
    </row>
    <row r="233" spans="1:20" x14ac:dyDescent="0.2">
      <c r="A233" s="136"/>
      <c r="B233" s="136"/>
      <c r="C233" s="136"/>
      <c r="D233" s="136"/>
      <c r="E233" s="136"/>
      <c r="F233" s="136"/>
      <c r="G233" s="136"/>
      <c r="H233" s="136"/>
      <c r="I233" s="136"/>
      <c r="J233" s="136"/>
      <c r="K233" s="136"/>
      <c r="L233" s="136"/>
      <c r="M233" s="136"/>
      <c r="N233" s="136"/>
      <c r="O233" s="136"/>
      <c r="P233" s="136"/>
      <c r="Q233" s="136"/>
      <c r="R233" s="136"/>
      <c r="S233" s="136"/>
      <c r="T233" s="136"/>
    </row>
    <row r="234" spans="1:20" x14ac:dyDescent="0.2">
      <c r="A234" s="136"/>
      <c r="B234" s="136"/>
      <c r="C234" s="136"/>
      <c r="D234" s="136"/>
      <c r="E234" s="136"/>
      <c r="F234" s="136"/>
      <c r="G234" s="136"/>
      <c r="H234" s="136"/>
      <c r="I234" s="136"/>
      <c r="J234" s="136"/>
      <c r="K234" s="136"/>
      <c r="L234" s="136"/>
      <c r="M234" s="136"/>
      <c r="N234" s="136"/>
      <c r="O234" s="136"/>
      <c r="P234" s="136"/>
      <c r="Q234" s="136"/>
      <c r="R234" s="136"/>
      <c r="S234" s="136"/>
      <c r="T234" s="136"/>
    </row>
    <row r="235" spans="1:20" x14ac:dyDescent="0.2">
      <c r="A235" s="136"/>
      <c r="B235" s="136"/>
      <c r="C235" s="136"/>
      <c r="D235" s="136"/>
      <c r="E235" s="136"/>
      <c r="F235" s="136"/>
      <c r="G235" s="136"/>
      <c r="H235" s="136"/>
      <c r="I235" s="136"/>
      <c r="J235" s="136"/>
      <c r="K235" s="136"/>
      <c r="L235" s="136"/>
      <c r="M235" s="136"/>
      <c r="N235" s="136"/>
      <c r="O235" s="136"/>
      <c r="P235" s="136"/>
      <c r="Q235" s="136"/>
      <c r="R235" s="136"/>
      <c r="S235" s="136"/>
      <c r="T235" s="136"/>
    </row>
    <row r="236" spans="1:20" x14ac:dyDescent="0.2">
      <c r="A236" s="136"/>
      <c r="B236" s="136"/>
      <c r="C236" s="136"/>
      <c r="D236" s="136"/>
      <c r="E236" s="136"/>
      <c r="F236" s="136"/>
      <c r="G236" s="136"/>
      <c r="H236" s="136"/>
      <c r="I236" s="136"/>
      <c r="J236" s="136"/>
      <c r="K236" s="136"/>
      <c r="L236" s="136"/>
      <c r="M236" s="136"/>
      <c r="N236" s="136"/>
      <c r="O236" s="136"/>
      <c r="P236" s="136"/>
      <c r="Q236" s="136"/>
      <c r="R236" s="136"/>
      <c r="S236" s="136"/>
      <c r="T236" s="136"/>
    </row>
    <row r="237" spans="1:20" x14ac:dyDescent="0.2">
      <c r="A237" s="136"/>
      <c r="B237" s="136"/>
      <c r="C237" s="136"/>
      <c r="D237" s="136"/>
      <c r="E237" s="136"/>
      <c r="F237" s="136"/>
      <c r="G237" s="136"/>
      <c r="H237" s="136"/>
      <c r="I237" s="136"/>
      <c r="J237" s="136"/>
      <c r="K237" s="136"/>
      <c r="L237" s="136"/>
      <c r="M237" s="136"/>
      <c r="N237" s="136"/>
      <c r="O237" s="136"/>
      <c r="P237" s="136"/>
      <c r="Q237" s="136"/>
      <c r="R237" s="136"/>
      <c r="S237" s="136"/>
      <c r="T237" s="136"/>
    </row>
    <row r="238" spans="1:20" x14ac:dyDescent="0.2">
      <c r="A238" s="136"/>
      <c r="B238" s="136"/>
      <c r="C238" s="136"/>
      <c r="D238" s="136"/>
      <c r="E238" s="136"/>
      <c r="F238" s="136"/>
      <c r="G238" s="136"/>
      <c r="H238" s="136"/>
      <c r="I238" s="136"/>
      <c r="J238" s="136"/>
      <c r="K238" s="136"/>
      <c r="L238" s="136"/>
      <c r="M238" s="136"/>
      <c r="N238" s="136"/>
      <c r="O238" s="136"/>
      <c r="P238" s="136"/>
      <c r="Q238" s="136"/>
      <c r="R238" s="136"/>
      <c r="S238" s="136"/>
      <c r="T238" s="136"/>
    </row>
    <row r="239" spans="1:20" x14ac:dyDescent="0.2">
      <c r="A239" s="136"/>
      <c r="B239" s="136"/>
      <c r="C239" s="136"/>
      <c r="D239" s="136"/>
      <c r="E239" s="136"/>
      <c r="F239" s="136"/>
      <c r="G239" s="136"/>
      <c r="H239" s="136"/>
      <c r="I239" s="136"/>
      <c r="J239" s="136"/>
      <c r="K239" s="136"/>
      <c r="L239" s="136"/>
      <c r="M239" s="136"/>
      <c r="N239" s="136"/>
      <c r="O239" s="136"/>
      <c r="P239" s="136"/>
      <c r="Q239" s="136"/>
      <c r="R239" s="136"/>
      <c r="S239" s="136"/>
      <c r="T239" s="136"/>
    </row>
    <row r="240" spans="1:20" x14ac:dyDescent="0.2">
      <c r="A240" s="136"/>
      <c r="B240" s="136"/>
      <c r="C240" s="136"/>
      <c r="D240" s="136"/>
      <c r="E240" s="136"/>
      <c r="F240" s="136"/>
      <c r="G240" s="136"/>
      <c r="H240" s="136"/>
      <c r="I240" s="136"/>
      <c r="J240" s="136"/>
      <c r="K240" s="136"/>
      <c r="L240" s="136"/>
      <c r="M240" s="136"/>
      <c r="N240" s="136"/>
      <c r="O240" s="136"/>
      <c r="P240" s="136"/>
      <c r="Q240" s="136"/>
      <c r="R240" s="136"/>
      <c r="S240" s="136"/>
      <c r="T240" s="136"/>
    </row>
    <row r="241" spans="1:20" x14ac:dyDescent="0.2">
      <c r="A241" s="136"/>
      <c r="B241" s="136"/>
      <c r="C241" s="136"/>
      <c r="D241" s="136"/>
      <c r="E241" s="136"/>
      <c r="F241" s="136"/>
      <c r="G241" s="136"/>
      <c r="H241" s="136"/>
      <c r="I241" s="136"/>
      <c r="J241" s="136"/>
      <c r="K241" s="136"/>
      <c r="L241" s="136"/>
      <c r="M241" s="136"/>
      <c r="N241" s="136"/>
      <c r="O241" s="136"/>
      <c r="P241" s="136"/>
      <c r="Q241" s="136"/>
      <c r="R241" s="136"/>
      <c r="S241" s="136"/>
      <c r="T241" s="136"/>
    </row>
    <row r="242" spans="1:20" x14ac:dyDescent="0.2">
      <c r="A242" s="136"/>
      <c r="B242" s="136"/>
      <c r="C242" s="136"/>
      <c r="D242" s="136"/>
      <c r="E242" s="136"/>
      <c r="F242" s="136"/>
      <c r="G242" s="136"/>
      <c r="H242" s="136"/>
      <c r="I242" s="136"/>
      <c r="J242" s="136"/>
      <c r="K242" s="136"/>
      <c r="L242" s="136"/>
      <c r="M242" s="136"/>
      <c r="N242" s="136"/>
      <c r="O242" s="136"/>
      <c r="P242" s="136"/>
      <c r="Q242" s="136"/>
      <c r="R242" s="136"/>
      <c r="S242" s="136"/>
      <c r="T242" s="136"/>
    </row>
    <row r="243" spans="1:20" x14ac:dyDescent="0.2">
      <c r="A243" s="136"/>
      <c r="B243" s="136"/>
      <c r="C243" s="136"/>
      <c r="D243" s="136"/>
      <c r="E243" s="136"/>
      <c r="F243" s="136"/>
      <c r="G243" s="136"/>
      <c r="H243" s="136"/>
      <c r="I243" s="136"/>
      <c r="J243" s="136"/>
      <c r="K243" s="136"/>
      <c r="L243" s="136"/>
      <c r="M243" s="136"/>
      <c r="N243" s="136"/>
      <c r="O243" s="136"/>
      <c r="P243" s="136"/>
      <c r="Q243" s="136"/>
      <c r="R243" s="136"/>
      <c r="S243" s="136"/>
      <c r="T243" s="136"/>
    </row>
    <row r="244" spans="1:20" x14ac:dyDescent="0.2">
      <c r="A244" s="136"/>
      <c r="B244" s="136"/>
      <c r="C244" s="136"/>
      <c r="D244" s="136"/>
      <c r="E244" s="136"/>
      <c r="F244" s="136"/>
      <c r="G244" s="136"/>
      <c r="H244" s="136"/>
      <c r="I244" s="136"/>
      <c r="J244" s="136"/>
      <c r="K244" s="136"/>
      <c r="L244" s="136"/>
      <c r="M244" s="136"/>
      <c r="N244" s="136"/>
      <c r="O244" s="136"/>
      <c r="P244" s="136"/>
      <c r="Q244" s="136"/>
      <c r="R244" s="136"/>
      <c r="S244" s="136"/>
      <c r="T244" s="136"/>
    </row>
    <row r="245" spans="1:20" x14ac:dyDescent="0.2">
      <c r="A245" s="136"/>
      <c r="B245" s="136"/>
      <c r="C245" s="136"/>
      <c r="D245" s="136"/>
      <c r="E245" s="136"/>
      <c r="F245" s="136"/>
      <c r="G245" s="136"/>
      <c r="H245" s="136"/>
      <c r="I245" s="136"/>
      <c r="J245" s="136"/>
      <c r="K245" s="136"/>
      <c r="L245" s="136"/>
      <c r="M245" s="136"/>
      <c r="N245" s="136"/>
      <c r="O245" s="136"/>
      <c r="P245" s="136"/>
      <c r="Q245" s="136"/>
      <c r="R245" s="136"/>
      <c r="S245" s="136"/>
      <c r="T245" s="136"/>
    </row>
    <row r="246" spans="1:20" x14ac:dyDescent="0.2">
      <c r="A246" s="136"/>
      <c r="B246" s="136"/>
      <c r="C246" s="136"/>
      <c r="D246" s="136"/>
      <c r="E246" s="136"/>
      <c r="F246" s="136"/>
      <c r="G246" s="136"/>
      <c r="H246" s="136"/>
      <c r="I246" s="136"/>
      <c r="J246" s="136"/>
      <c r="K246" s="136"/>
      <c r="L246" s="136"/>
      <c r="M246" s="136"/>
      <c r="N246" s="136"/>
      <c r="O246" s="136"/>
      <c r="P246" s="136"/>
      <c r="Q246" s="136"/>
      <c r="R246" s="136"/>
      <c r="S246" s="136"/>
      <c r="T246" s="136"/>
    </row>
    <row r="247" spans="1:20" x14ac:dyDescent="0.2">
      <c r="A247" s="136"/>
      <c r="B247" s="136"/>
      <c r="C247" s="136"/>
      <c r="D247" s="136"/>
      <c r="E247" s="136"/>
      <c r="F247" s="136"/>
      <c r="G247" s="136"/>
      <c r="H247" s="136"/>
      <c r="I247" s="136"/>
      <c r="J247" s="136"/>
      <c r="K247" s="136"/>
      <c r="L247" s="136"/>
      <c r="M247" s="136"/>
      <c r="N247" s="136"/>
      <c r="O247" s="136"/>
      <c r="P247" s="136"/>
      <c r="Q247" s="136"/>
      <c r="R247" s="136"/>
      <c r="S247" s="136"/>
      <c r="T247" s="136"/>
    </row>
    <row r="248" spans="1:20" x14ac:dyDescent="0.2">
      <c r="A248" s="136"/>
      <c r="B248" s="136"/>
      <c r="C248" s="136"/>
      <c r="D248" s="136"/>
      <c r="E248" s="136"/>
      <c r="F248" s="136"/>
      <c r="G248" s="136"/>
      <c r="H248" s="136"/>
      <c r="I248" s="136"/>
      <c r="J248" s="136"/>
      <c r="K248" s="136"/>
      <c r="L248" s="136"/>
      <c r="M248" s="136"/>
      <c r="N248" s="136"/>
      <c r="O248" s="136"/>
      <c r="P248" s="136"/>
      <c r="Q248" s="136"/>
      <c r="R248" s="136"/>
      <c r="S248" s="136"/>
      <c r="T248" s="136"/>
    </row>
    <row r="249" spans="1:20" x14ac:dyDescent="0.2">
      <c r="A249" s="136"/>
      <c r="B249" s="136"/>
      <c r="C249" s="136"/>
      <c r="D249" s="136"/>
      <c r="E249" s="136"/>
      <c r="F249" s="136"/>
      <c r="G249" s="136"/>
      <c r="H249" s="136"/>
      <c r="I249" s="136"/>
      <c r="J249" s="136"/>
      <c r="K249" s="136"/>
      <c r="L249" s="136"/>
      <c r="M249" s="136"/>
      <c r="N249" s="136"/>
      <c r="O249" s="136"/>
      <c r="P249" s="136"/>
      <c r="Q249" s="136"/>
      <c r="R249" s="136"/>
      <c r="S249" s="136"/>
      <c r="T249" s="136"/>
    </row>
    <row r="250" spans="1:20" x14ac:dyDescent="0.2">
      <c r="A250" s="136"/>
      <c r="B250" s="136"/>
      <c r="C250" s="136"/>
      <c r="D250" s="136"/>
      <c r="E250" s="136"/>
      <c r="F250" s="136"/>
      <c r="G250" s="136"/>
      <c r="H250" s="136"/>
      <c r="I250" s="136"/>
      <c r="J250" s="136"/>
      <c r="K250" s="136"/>
      <c r="L250" s="136"/>
      <c r="M250" s="136"/>
      <c r="N250" s="136"/>
      <c r="O250" s="136"/>
      <c r="P250" s="136"/>
      <c r="Q250" s="136"/>
      <c r="R250" s="136"/>
      <c r="S250" s="136"/>
      <c r="T250" s="136"/>
    </row>
    <row r="251" spans="1:20" x14ac:dyDescent="0.2">
      <c r="A251" s="136"/>
      <c r="B251" s="136"/>
      <c r="C251" s="136"/>
      <c r="D251" s="136"/>
      <c r="E251" s="136"/>
      <c r="F251" s="136"/>
      <c r="G251" s="136"/>
      <c r="H251" s="136"/>
      <c r="I251" s="136"/>
      <c r="J251" s="136"/>
      <c r="K251" s="136"/>
      <c r="L251" s="136"/>
      <c r="M251" s="136"/>
      <c r="N251" s="136"/>
      <c r="O251" s="136"/>
      <c r="P251" s="136"/>
      <c r="Q251" s="136"/>
      <c r="R251" s="136"/>
      <c r="S251" s="136"/>
      <c r="T251" s="136"/>
    </row>
    <row r="252" spans="1:20" x14ac:dyDescent="0.2">
      <c r="A252" s="136"/>
      <c r="B252" s="136"/>
      <c r="C252" s="136"/>
      <c r="D252" s="136"/>
      <c r="E252" s="136"/>
      <c r="F252" s="136"/>
      <c r="G252" s="136"/>
      <c r="H252" s="136"/>
      <c r="I252" s="136"/>
      <c r="J252" s="136"/>
      <c r="K252" s="136"/>
      <c r="L252" s="136"/>
      <c r="M252" s="136"/>
      <c r="N252" s="136"/>
      <c r="O252" s="136"/>
      <c r="P252" s="136"/>
      <c r="Q252" s="136"/>
      <c r="R252" s="136"/>
      <c r="S252" s="136"/>
      <c r="T252" s="136"/>
    </row>
    <row r="253" spans="1:20" x14ac:dyDescent="0.2">
      <c r="A253" s="136"/>
      <c r="B253" s="136"/>
      <c r="C253" s="136"/>
      <c r="D253" s="136"/>
      <c r="E253" s="136"/>
      <c r="F253" s="136"/>
      <c r="G253" s="136"/>
      <c r="H253" s="136"/>
      <c r="I253" s="136"/>
      <c r="J253" s="136"/>
      <c r="K253" s="136"/>
      <c r="L253" s="136"/>
      <c r="M253" s="136"/>
      <c r="N253" s="136"/>
      <c r="O253" s="136"/>
      <c r="P253" s="136"/>
      <c r="Q253" s="136"/>
      <c r="R253" s="136"/>
      <c r="S253" s="136"/>
      <c r="T253" s="136"/>
    </row>
    <row r="254" spans="1:20" x14ac:dyDescent="0.2">
      <c r="A254" s="136"/>
      <c r="B254" s="136"/>
      <c r="C254" s="136"/>
      <c r="D254" s="136"/>
      <c r="E254" s="136"/>
      <c r="F254" s="136"/>
      <c r="G254" s="136"/>
      <c r="H254" s="136"/>
      <c r="I254" s="136"/>
      <c r="J254" s="136"/>
      <c r="K254" s="136"/>
      <c r="L254" s="136"/>
      <c r="M254" s="136"/>
      <c r="N254" s="136"/>
      <c r="O254" s="136"/>
      <c r="P254" s="136"/>
      <c r="Q254" s="136"/>
      <c r="R254" s="136"/>
      <c r="S254" s="136"/>
      <c r="T254" s="136"/>
    </row>
    <row r="255" spans="1:20" x14ac:dyDescent="0.2">
      <c r="A255" s="136"/>
      <c r="B255" s="136"/>
      <c r="C255" s="136"/>
      <c r="D255" s="136"/>
      <c r="E255" s="136"/>
      <c r="F255" s="136"/>
      <c r="G255" s="136"/>
      <c r="H255" s="136"/>
      <c r="I255" s="136"/>
      <c r="J255" s="136"/>
      <c r="K255" s="136"/>
      <c r="L255" s="136"/>
      <c r="M255" s="136"/>
      <c r="N255" s="136"/>
      <c r="O255" s="136"/>
      <c r="P255" s="136"/>
      <c r="Q255" s="136"/>
      <c r="R255" s="136"/>
      <c r="S255" s="136"/>
      <c r="T255" s="136"/>
    </row>
    <row r="256" spans="1:20" x14ac:dyDescent="0.2">
      <c r="A256" s="136"/>
      <c r="B256" s="136"/>
      <c r="C256" s="136"/>
      <c r="D256" s="136"/>
      <c r="E256" s="136"/>
      <c r="F256" s="136"/>
      <c r="G256" s="136"/>
      <c r="H256" s="136"/>
      <c r="I256" s="136"/>
      <c r="J256" s="136"/>
      <c r="K256" s="136"/>
      <c r="L256" s="136"/>
      <c r="M256" s="136"/>
      <c r="N256" s="136"/>
      <c r="O256" s="136"/>
      <c r="P256" s="136"/>
      <c r="Q256" s="136"/>
      <c r="R256" s="136"/>
      <c r="S256" s="136"/>
      <c r="T256" s="136"/>
    </row>
    <row r="257" spans="1:20" x14ac:dyDescent="0.2">
      <c r="A257" s="136"/>
      <c r="B257" s="136"/>
      <c r="C257" s="136"/>
      <c r="D257" s="136"/>
      <c r="E257" s="136"/>
      <c r="F257" s="136"/>
      <c r="G257" s="136"/>
      <c r="H257" s="136"/>
      <c r="I257" s="136"/>
      <c r="J257" s="136"/>
      <c r="K257" s="136"/>
      <c r="L257" s="136"/>
      <c r="M257" s="136"/>
      <c r="N257" s="136"/>
      <c r="O257" s="136"/>
      <c r="P257" s="136"/>
      <c r="Q257" s="136"/>
      <c r="R257" s="136"/>
      <c r="S257" s="136"/>
      <c r="T257" s="136"/>
    </row>
    <row r="258" spans="1:20" x14ac:dyDescent="0.2">
      <c r="A258" s="136"/>
      <c r="B258" s="136"/>
      <c r="C258" s="136"/>
      <c r="D258" s="136"/>
      <c r="E258" s="136"/>
      <c r="F258" s="136"/>
      <c r="G258" s="136"/>
      <c r="H258" s="136"/>
      <c r="I258" s="136"/>
      <c r="J258" s="136"/>
      <c r="K258" s="136"/>
      <c r="L258" s="136"/>
      <c r="M258" s="136"/>
      <c r="N258" s="136"/>
      <c r="O258" s="136"/>
      <c r="P258" s="136"/>
      <c r="Q258" s="136"/>
      <c r="R258" s="136"/>
      <c r="S258" s="136"/>
      <c r="T258" s="136"/>
    </row>
    <row r="259" spans="1:20" x14ac:dyDescent="0.2">
      <c r="A259" s="136"/>
      <c r="B259" s="136"/>
      <c r="C259" s="136"/>
      <c r="D259" s="136"/>
      <c r="E259" s="136"/>
      <c r="F259" s="136"/>
      <c r="G259" s="136"/>
      <c r="H259" s="136"/>
      <c r="I259" s="136"/>
      <c r="J259" s="136"/>
      <c r="K259" s="136"/>
      <c r="L259" s="136"/>
      <c r="M259" s="136"/>
      <c r="N259" s="136"/>
      <c r="O259" s="136"/>
      <c r="P259" s="136"/>
      <c r="Q259" s="136"/>
      <c r="R259" s="136"/>
      <c r="S259" s="136"/>
      <c r="T259" s="136"/>
    </row>
    <row r="260" spans="1:20" x14ac:dyDescent="0.2">
      <c r="A260" s="136"/>
      <c r="B260" s="136"/>
      <c r="C260" s="136"/>
      <c r="D260" s="136"/>
      <c r="E260" s="136"/>
      <c r="F260" s="136"/>
      <c r="G260" s="136"/>
      <c r="H260" s="136"/>
      <c r="I260" s="136"/>
      <c r="J260" s="136"/>
      <c r="K260" s="136"/>
      <c r="L260" s="136"/>
      <c r="M260" s="136"/>
      <c r="N260" s="136"/>
      <c r="O260" s="136"/>
      <c r="P260" s="136"/>
      <c r="Q260" s="136"/>
      <c r="R260" s="136"/>
      <c r="S260" s="136"/>
      <c r="T260" s="136"/>
    </row>
    <row r="261" spans="1:20" x14ac:dyDescent="0.2">
      <c r="A261" s="136"/>
      <c r="B261" s="136"/>
      <c r="C261" s="136"/>
      <c r="D261" s="136"/>
      <c r="E261" s="136"/>
      <c r="F261" s="136"/>
      <c r="G261" s="136"/>
      <c r="H261" s="136"/>
      <c r="I261" s="136"/>
      <c r="J261" s="136"/>
      <c r="K261" s="136"/>
      <c r="L261" s="136"/>
      <c r="M261" s="136"/>
      <c r="N261" s="136"/>
      <c r="O261" s="136"/>
      <c r="P261" s="136"/>
      <c r="Q261" s="136"/>
      <c r="R261" s="136"/>
      <c r="S261" s="136"/>
      <c r="T261" s="136"/>
    </row>
    <row r="262" spans="1:20" x14ac:dyDescent="0.2">
      <c r="A262" s="136"/>
      <c r="B262" s="136"/>
      <c r="C262" s="136"/>
      <c r="D262" s="136"/>
      <c r="E262" s="136"/>
      <c r="F262" s="136"/>
      <c r="G262" s="136"/>
      <c r="H262" s="136"/>
      <c r="I262" s="136"/>
      <c r="J262" s="136"/>
      <c r="K262" s="136"/>
      <c r="L262" s="136"/>
      <c r="M262" s="136"/>
      <c r="N262" s="136"/>
      <c r="O262" s="136"/>
      <c r="P262" s="136"/>
      <c r="Q262" s="136"/>
      <c r="R262" s="136"/>
      <c r="S262" s="136"/>
      <c r="T262" s="136"/>
    </row>
    <row r="263" spans="1:20" x14ac:dyDescent="0.2">
      <c r="A263" s="136"/>
      <c r="B263" s="136"/>
      <c r="C263" s="136"/>
      <c r="D263" s="136"/>
      <c r="E263" s="136"/>
      <c r="F263" s="136"/>
      <c r="G263" s="136"/>
      <c r="H263" s="136"/>
      <c r="I263" s="136"/>
      <c r="J263" s="136"/>
      <c r="K263" s="136"/>
      <c r="L263" s="136"/>
      <c r="M263" s="136"/>
      <c r="N263" s="136"/>
      <c r="O263" s="136"/>
      <c r="P263" s="136"/>
      <c r="Q263" s="136"/>
      <c r="R263" s="136"/>
      <c r="S263" s="136"/>
      <c r="T263" s="136"/>
    </row>
    <row r="264" spans="1:20" x14ac:dyDescent="0.2">
      <c r="A264" s="136"/>
      <c r="B264" s="136"/>
      <c r="C264" s="136"/>
      <c r="D264" s="136"/>
      <c r="E264" s="136"/>
      <c r="F264" s="136"/>
      <c r="G264" s="136"/>
      <c r="H264" s="136"/>
      <c r="I264" s="136"/>
      <c r="J264" s="136"/>
      <c r="K264" s="136"/>
      <c r="L264" s="136"/>
      <c r="M264" s="136"/>
      <c r="N264" s="136"/>
      <c r="O264" s="136"/>
      <c r="P264" s="136"/>
      <c r="Q264" s="136"/>
      <c r="R264" s="136"/>
      <c r="S264" s="136"/>
      <c r="T264" s="136"/>
    </row>
    <row r="265" spans="1:20" x14ac:dyDescent="0.2">
      <c r="A265" s="136"/>
      <c r="B265" s="136"/>
      <c r="C265" s="136"/>
      <c r="D265" s="136"/>
      <c r="E265" s="136"/>
      <c r="F265" s="136"/>
      <c r="G265" s="136"/>
      <c r="H265" s="136"/>
      <c r="I265" s="136"/>
      <c r="J265" s="136"/>
      <c r="K265" s="136"/>
      <c r="L265" s="136"/>
      <c r="M265" s="136"/>
      <c r="N265" s="136"/>
      <c r="O265" s="136"/>
      <c r="P265" s="136"/>
      <c r="Q265" s="136"/>
      <c r="R265" s="136"/>
      <c r="S265" s="136"/>
      <c r="T265" s="136"/>
    </row>
    <row r="266" spans="1:20" x14ac:dyDescent="0.2">
      <c r="A266" s="136"/>
      <c r="B266" s="136"/>
      <c r="C266" s="136"/>
      <c r="D266" s="136"/>
      <c r="E266" s="136"/>
      <c r="F266" s="136"/>
      <c r="G266" s="136"/>
      <c r="H266" s="136"/>
      <c r="I266" s="136"/>
      <c r="J266" s="136"/>
      <c r="K266" s="136"/>
      <c r="L266" s="136"/>
      <c r="M266" s="136"/>
      <c r="N266" s="136"/>
      <c r="O266" s="136"/>
      <c r="P266" s="136"/>
      <c r="Q266" s="136"/>
      <c r="R266" s="136"/>
      <c r="S266" s="136"/>
      <c r="T266" s="136"/>
    </row>
    <row r="267" spans="1:20" x14ac:dyDescent="0.2">
      <c r="A267" s="136"/>
      <c r="B267" s="136"/>
      <c r="C267" s="136"/>
      <c r="D267" s="136"/>
      <c r="E267" s="136"/>
      <c r="F267" s="136"/>
      <c r="G267" s="136"/>
      <c r="H267" s="136"/>
      <c r="I267" s="136"/>
      <c r="J267" s="136"/>
      <c r="K267" s="136"/>
      <c r="L267" s="136"/>
      <c r="M267" s="136"/>
      <c r="N267" s="136"/>
      <c r="O267" s="136"/>
      <c r="P267" s="136"/>
      <c r="Q267" s="136"/>
      <c r="R267" s="136"/>
      <c r="S267" s="136"/>
      <c r="T267" s="136"/>
    </row>
    <row r="268" spans="1:20" x14ac:dyDescent="0.2">
      <c r="A268" s="136"/>
      <c r="B268" s="136"/>
      <c r="C268" s="136"/>
      <c r="D268" s="136"/>
      <c r="E268" s="136"/>
      <c r="F268" s="136"/>
      <c r="G268" s="136"/>
      <c r="H268" s="136"/>
      <c r="I268" s="136"/>
      <c r="J268" s="136"/>
      <c r="K268" s="136"/>
      <c r="L268" s="136"/>
      <c r="M268" s="136"/>
      <c r="N268" s="136"/>
      <c r="O268" s="136"/>
      <c r="P268" s="136"/>
      <c r="Q268" s="136"/>
      <c r="R268" s="136"/>
      <c r="S268" s="136"/>
      <c r="T268" s="136"/>
    </row>
    <row r="269" spans="1:20" x14ac:dyDescent="0.2">
      <c r="A269" s="136"/>
      <c r="B269" s="136"/>
      <c r="C269" s="136"/>
      <c r="D269" s="136"/>
      <c r="E269" s="136"/>
      <c r="F269" s="136"/>
      <c r="G269" s="136"/>
      <c r="H269" s="136"/>
      <c r="I269" s="136"/>
      <c r="J269" s="136"/>
      <c r="K269" s="136"/>
      <c r="L269" s="136"/>
      <c r="M269" s="136"/>
      <c r="N269" s="136"/>
      <c r="O269" s="136"/>
      <c r="P269" s="136"/>
      <c r="Q269" s="136"/>
      <c r="R269" s="136"/>
      <c r="S269" s="136"/>
      <c r="T269" s="136"/>
    </row>
    <row r="270" spans="1:20" x14ac:dyDescent="0.2">
      <c r="A270" s="136"/>
      <c r="B270" s="136"/>
      <c r="C270" s="136"/>
      <c r="D270" s="136"/>
      <c r="E270" s="136"/>
      <c r="F270" s="136"/>
      <c r="G270" s="136"/>
      <c r="H270" s="136"/>
      <c r="I270" s="136"/>
      <c r="J270" s="136"/>
      <c r="K270" s="136"/>
      <c r="L270" s="136"/>
      <c r="M270" s="136"/>
      <c r="N270" s="136"/>
      <c r="O270" s="136"/>
      <c r="P270" s="136"/>
      <c r="Q270" s="136"/>
      <c r="R270" s="136"/>
      <c r="S270" s="136"/>
      <c r="T270" s="136"/>
    </row>
    <row r="271" spans="1:20" x14ac:dyDescent="0.2">
      <c r="A271" s="136"/>
      <c r="B271" s="136"/>
      <c r="C271" s="136"/>
      <c r="D271" s="136"/>
      <c r="E271" s="136"/>
      <c r="F271" s="136"/>
      <c r="G271" s="136"/>
      <c r="H271" s="136"/>
      <c r="I271" s="136"/>
      <c r="J271" s="136"/>
      <c r="K271" s="136"/>
      <c r="L271" s="136"/>
      <c r="M271" s="136"/>
      <c r="N271" s="136"/>
      <c r="O271" s="136"/>
      <c r="P271" s="136"/>
      <c r="Q271" s="136"/>
      <c r="R271" s="136"/>
      <c r="S271" s="136"/>
      <c r="T271" s="136"/>
    </row>
    <row r="272" spans="1:20" x14ac:dyDescent="0.2">
      <c r="A272" s="136"/>
      <c r="B272" s="136"/>
      <c r="C272" s="136"/>
      <c r="D272" s="136"/>
      <c r="E272" s="136"/>
      <c r="F272" s="136"/>
      <c r="G272" s="136"/>
      <c r="H272" s="136"/>
      <c r="I272" s="136"/>
      <c r="J272" s="136"/>
      <c r="K272" s="136"/>
      <c r="L272" s="136"/>
      <c r="M272" s="136"/>
      <c r="N272" s="136"/>
      <c r="O272" s="136"/>
      <c r="P272" s="136"/>
      <c r="Q272" s="136"/>
      <c r="R272" s="136"/>
      <c r="S272" s="136"/>
      <c r="T272" s="136"/>
    </row>
    <row r="273" spans="1:20" x14ac:dyDescent="0.2">
      <c r="A273" s="136"/>
      <c r="B273" s="136"/>
      <c r="C273" s="136"/>
      <c r="D273" s="136"/>
      <c r="E273" s="136"/>
      <c r="F273" s="136"/>
      <c r="G273" s="136"/>
      <c r="H273" s="136"/>
      <c r="I273" s="136"/>
      <c r="J273" s="136"/>
      <c r="K273" s="136"/>
      <c r="L273" s="136"/>
      <c r="M273" s="136"/>
      <c r="N273" s="136"/>
      <c r="O273" s="136"/>
      <c r="P273" s="136"/>
      <c r="Q273" s="136"/>
      <c r="R273" s="136"/>
      <c r="S273" s="136"/>
      <c r="T273" s="136"/>
    </row>
    <row r="274" spans="1:20" x14ac:dyDescent="0.2">
      <c r="A274" s="136"/>
      <c r="B274" s="136"/>
      <c r="C274" s="136"/>
      <c r="D274" s="136"/>
      <c r="E274" s="136"/>
      <c r="F274" s="136"/>
      <c r="G274" s="136"/>
      <c r="H274" s="136"/>
      <c r="I274" s="136"/>
      <c r="J274" s="136"/>
      <c r="K274" s="136"/>
      <c r="L274" s="136"/>
      <c r="M274" s="136"/>
      <c r="N274" s="136"/>
      <c r="O274" s="136"/>
      <c r="P274" s="136"/>
      <c r="Q274" s="136"/>
      <c r="R274" s="136"/>
      <c r="S274" s="136"/>
      <c r="T274" s="136"/>
    </row>
    <row r="275" spans="1:20" x14ac:dyDescent="0.2">
      <c r="A275" s="136"/>
      <c r="B275" s="136"/>
      <c r="C275" s="136"/>
      <c r="D275" s="136"/>
      <c r="E275" s="136"/>
      <c r="F275" s="136"/>
      <c r="G275" s="136"/>
      <c r="H275" s="136"/>
      <c r="I275" s="136"/>
      <c r="J275" s="136"/>
      <c r="K275" s="136"/>
      <c r="L275" s="136"/>
      <c r="M275" s="136"/>
      <c r="N275" s="136"/>
      <c r="O275" s="136"/>
      <c r="P275" s="136"/>
      <c r="Q275" s="136"/>
      <c r="R275" s="136"/>
      <c r="S275" s="136"/>
      <c r="T275" s="136"/>
    </row>
    <row r="276" spans="1:20" x14ac:dyDescent="0.2">
      <c r="A276" s="136"/>
      <c r="B276" s="136"/>
      <c r="C276" s="136"/>
      <c r="D276" s="136"/>
      <c r="E276" s="136"/>
      <c r="F276" s="136"/>
      <c r="G276" s="136"/>
      <c r="H276" s="136"/>
      <c r="I276" s="136"/>
      <c r="J276" s="136"/>
      <c r="K276" s="136"/>
      <c r="L276" s="136"/>
      <c r="M276" s="136"/>
      <c r="N276" s="136"/>
      <c r="O276" s="136"/>
      <c r="P276" s="136"/>
      <c r="Q276" s="136"/>
      <c r="R276" s="136"/>
      <c r="S276" s="136"/>
      <c r="T276" s="136"/>
    </row>
    <row r="277" spans="1:20" x14ac:dyDescent="0.2">
      <c r="A277" s="136"/>
      <c r="B277" s="136"/>
      <c r="C277" s="136"/>
      <c r="D277" s="136"/>
      <c r="E277" s="136"/>
      <c r="F277" s="136"/>
      <c r="G277" s="136"/>
      <c r="H277" s="136"/>
      <c r="I277" s="136"/>
      <c r="J277" s="136"/>
      <c r="K277" s="136"/>
      <c r="L277" s="136"/>
      <c r="M277" s="136"/>
      <c r="N277" s="136"/>
      <c r="O277" s="136"/>
      <c r="P277" s="136"/>
      <c r="Q277" s="136"/>
      <c r="R277" s="136"/>
      <c r="S277" s="136"/>
      <c r="T277" s="136"/>
    </row>
    <row r="278" spans="1:20" x14ac:dyDescent="0.2">
      <c r="A278" s="136"/>
      <c r="B278" s="136"/>
      <c r="C278" s="136"/>
      <c r="D278" s="136"/>
      <c r="E278" s="136"/>
      <c r="F278" s="136"/>
      <c r="G278" s="136"/>
      <c r="H278" s="136"/>
      <c r="I278" s="136"/>
      <c r="J278" s="136"/>
      <c r="K278" s="136"/>
      <c r="L278" s="136"/>
      <c r="M278" s="136"/>
      <c r="N278" s="136"/>
      <c r="O278" s="136"/>
      <c r="P278" s="136"/>
      <c r="Q278" s="136"/>
      <c r="R278" s="136"/>
      <c r="S278" s="136"/>
      <c r="T278" s="136"/>
    </row>
    <row r="279" spans="1:20" x14ac:dyDescent="0.2">
      <c r="A279" s="136"/>
      <c r="B279" s="136"/>
      <c r="C279" s="136"/>
      <c r="D279" s="136"/>
      <c r="E279" s="136"/>
      <c r="F279" s="136"/>
      <c r="G279" s="136"/>
      <c r="H279" s="136"/>
      <c r="I279" s="136"/>
      <c r="J279" s="136"/>
      <c r="K279" s="136"/>
      <c r="L279" s="136"/>
      <c r="M279" s="136"/>
      <c r="N279" s="136"/>
      <c r="O279" s="136"/>
      <c r="P279" s="136"/>
      <c r="Q279" s="136"/>
      <c r="R279" s="136"/>
      <c r="S279" s="136"/>
      <c r="T279" s="136"/>
    </row>
    <row r="280" spans="1:20" x14ac:dyDescent="0.2">
      <c r="A280" s="136"/>
      <c r="B280" s="136"/>
      <c r="C280" s="136"/>
      <c r="D280" s="136"/>
      <c r="E280" s="136"/>
      <c r="F280" s="136"/>
      <c r="G280" s="136"/>
      <c r="H280" s="136"/>
      <c r="I280" s="136"/>
      <c r="J280" s="136"/>
      <c r="K280" s="136"/>
      <c r="L280" s="136"/>
      <c r="M280" s="136"/>
      <c r="N280" s="136"/>
      <c r="O280" s="136"/>
      <c r="P280" s="136"/>
      <c r="Q280" s="136"/>
      <c r="R280" s="136"/>
      <c r="S280" s="136"/>
      <c r="T280" s="136"/>
    </row>
    <row r="281" spans="1:20" x14ac:dyDescent="0.2">
      <c r="A281" s="136"/>
      <c r="B281" s="136"/>
      <c r="C281" s="136"/>
      <c r="D281" s="136"/>
      <c r="E281" s="136"/>
      <c r="F281" s="136"/>
      <c r="G281" s="136"/>
      <c r="H281" s="136"/>
      <c r="I281" s="136"/>
      <c r="J281" s="136"/>
      <c r="K281" s="136"/>
      <c r="L281" s="136"/>
      <c r="M281" s="136"/>
      <c r="N281" s="136"/>
      <c r="O281" s="136"/>
      <c r="P281" s="136"/>
      <c r="Q281" s="136"/>
      <c r="R281" s="136"/>
      <c r="S281" s="136"/>
      <c r="T281" s="136"/>
    </row>
    <row r="282" spans="1:20" x14ac:dyDescent="0.2">
      <c r="A282" s="136"/>
      <c r="B282" s="136"/>
      <c r="C282" s="136"/>
      <c r="D282" s="136"/>
      <c r="E282" s="136"/>
      <c r="F282" s="136"/>
      <c r="G282" s="136"/>
      <c r="H282" s="136"/>
      <c r="I282" s="136"/>
      <c r="J282" s="136"/>
      <c r="K282" s="136"/>
      <c r="L282" s="136"/>
      <c r="M282" s="136"/>
      <c r="N282" s="136"/>
      <c r="O282" s="136"/>
      <c r="P282" s="136"/>
      <c r="Q282" s="136"/>
      <c r="R282" s="136"/>
      <c r="S282" s="136"/>
      <c r="T282" s="136"/>
    </row>
    <row r="283" spans="1:20" x14ac:dyDescent="0.2">
      <c r="A283" s="136"/>
      <c r="B283" s="136"/>
      <c r="C283" s="136"/>
      <c r="D283" s="136"/>
      <c r="E283" s="136"/>
      <c r="F283" s="136"/>
      <c r="G283" s="136"/>
      <c r="H283" s="136"/>
      <c r="I283" s="136"/>
      <c r="J283" s="136"/>
      <c r="K283" s="136"/>
      <c r="L283" s="136"/>
      <c r="M283" s="136"/>
      <c r="N283" s="136"/>
      <c r="O283" s="136"/>
      <c r="P283" s="136"/>
      <c r="Q283" s="136"/>
      <c r="R283" s="136"/>
      <c r="S283" s="136"/>
      <c r="T283" s="136"/>
    </row>
    <row r="284" spans="1:20" x14ac:dyDescent="0.2">
      <c r="A284" s="136"/>
      <c r="B284" s="136"/>
      <c r="C284" s="136"/>
      <c r="D284" s="136"/>
      <c r="E284" s="136"/>
      <c r="F284" s="136"/>
      <c r="G284" s="136"/>
      <c r="H284" s="136"/>
      <c r="I284" s="136"/>
      <c r="J284" s="136"/>
      <c r="K284" s="136"/>
      <c r="L284" s="136"/>
      <c r="M284" s="136"/>
      <c r="N284" s="136"/>
      <c r="O284" s="136"/>
      <c r="P284" s="136"/>
      <c r="Q284" s="136"/>
      <c r="R284" s="136"/>
      <c r="S284" s="136"/>
      <c r="T284" s="136"/>
    </row>
    <row r="285" spans="1:20" x14ac:dyDescent="0.2">
      <c r="A285" s="136"/>
      <c r="B285" s="136"/>
      <c r="C285" s="136"/>
      <c r="D285" s="136"/>
      <c r="E285" s="136"/>
      <c r="F285" s="136"/>
      <c r="G285" s="136"/>
      <c r="H285" s="136"/>
      <c r="I285" s="136"/>
      <c r="J285" s="136"/>
      <c r="K285" s="136"/>
      <c r="L285" s="136"/>
      <c r="M285" s="136"/>
      <c r="N285" s="136"/>
      <c r="O285" s="136"/>
      <c r="P285" s="136"/>
      <c r="Q285" s="136"/>
      <c r="R285" s="136"/>
      <c r="S285" s="136"/>
      <c r="T285" s="136"/>
    </row>
    <row r="286" spans="1:20" x14ac:dyDescent="0.2">
      <c r="A286" s="136"/>
      <c r="B286" s="136"/>
      <c r="C286" s="136"/>
      <c r="D286" s="136"/>
      <c r="E286" s="136"/>
      <c r="F286" s="136"/>
      <c r="G286" s="136"/>
      <c r="H286" s="136"/>
      <c r="I286" s="136"/>
      <c r="J286" s="136"/>
      <c r="K286" s="136"/>
      <c r="L286" s="136"/>
      <c r="M286" s="136"/>
      <c r="N286" s="136"/>
      <c r="O286" s="136"/>
      <c r="P286" s="136"/>
      <c r="Q286" s="136"/>
      <c r="R286" s="136"/>
      <c r="S286" s="136"/>
      <c r="T286" s="136"/>
    </row>
    <row r="287" spans="1:20" x14ac:dyDescent="0.2">
      <c r="A287" s="136"/>
      <c r="B287" s="136"/>
      <c r="C287" s="136"/>
      <c r="D287" s="136"/>
      <c r="E287" s="136"/>
      <c r="F287" s="136"/>
      <c r="G287" s="136"/>
      <c r="H287" s="136"/>
      <c r="I287" s="136"/>
      <c r="J287" s="136"/>
      <c r="K287" s="136"/>
      <c r="L287" s="136"/>
      <c r="M287" s="136"/>
      <c r="N287" s="136"/>
      <c r="O287" s="136"/>
      <c r="P287" s="136"/>
      <c r="Q287" s="136"/>
      <c r="R287" s="136"/>
      <c r="S287" s="136"/>
      <c r="T287" s="136"/>
    </row>
    <row r="288" spans="1:20" x14ac:dyDescent="0.2">
      <c r="A288" s="136"/>
      <c r="B288" s="136"/>
      <c r="C288" s="136"/>
      <c r="D288" s="136"/>
      <c r="E288" s="136"/>
      <c r="F288" s="136"/>
      <c r="G288" s="136"/>
      <c r="H288" s="136"/>
      <c r="I288" s="136"/>
      <c r="J288" s="136"/>
      <c r="K288" s="136"/>
      <c r="L288" s="136"/>
      <c r="M288" s="136"/>
      <c r="N288" s="136"/>
      <c r="O288" s="136"/>
      <c r="P288" s="136"/>
      <c r="Q288" s="136"/>
      <c r="R288" s="136"/>
      <c r="S288" s="136"/>
      <c r="T288" s="136"/>
    </row>
    <row r="289" spans="1:20" x14ac:dyDescent="0.2">
      <c r="A289" s="136"/>
      <c r="B289" s="136"/>
      <c r="C289" s="136"/>
      <c r="D289" s="136"/>
      <c r="E289" s="136"/>
      <c r="F289" s="136"/>
      <c r="G289" s="136"/>
      <c r="H289" s="136"/>
      <c r="I289" s="136"/>
      <c r="J289" s="136"/>
      <c r="K289" s="136"/>
      <c r="L289" s="136"/>
      <c r="M289" s="136"/>
      <c r="N289" s="136"/>
      <c r="O289" s="136"/>
      <c r="P289" s="136"/>
      <c r="Q289" s="136"/>
      <c r="R289" s="136"/>
      <c r="S289" s="136"/>
      <c r="T289" s="136"/>
    </row>
    <row r="290" spans="1:20" x14ac:dyDescent="0.2">
      <c r="A290" s="136"/>
      <c r="B290" s="136"/>
      <c r="C290" s="136"/>
      <c r="D290" s="136"/>
      <c r="E290" s="136"/>
      <c r="F290" s="136"/>
      <c r="G290" s="136"/>
      <c r="H290" s="136"/>
      <c r="I290" s="136"/>
      <c r="J290" s="136"/>
      <c r="K290" s="136"/>
      <c r="L290" s="136"/>
      <c r="M290" s="136"/>
      <c r="N290" s="136"/>
      <c r="O290" s="136"/>
      <c r="P290" s="136"/>
      <c r="Q290" s="136"/>
      <c r="R290" s="136"/>
      <c r="S290" s="136"/>
      <c r="T290" s="136"/>
    </row>
    <row r="291" spans="1:20" x14ac:dyDescent="0.2">
      <c r="A291" s="136"/>
      <c r="B291" s="136"/>
      <c r="C291" s="136"/>
      <c r="D291" s="136"/>
      <c r="E291" s="136"/>
      <c r="F291" s="136"/>
      <c r="G291" s="136"/>
      <c r="H291" s="136"/>
      <c r="I291" s="136"/>
      <c r="J291" s="136"/>
      <c r="K291" s="136"/>
      <c r="L291" s="136"/>
      <c r="M291" s="136"/>
      <c r="N291" s="136"/>
      <c r="O291" s="136"/>
      <c r="P291" s="136"/>
      <c r="Q291" s="136"/>
      <c r="R291" s="136"/>
      <c r="S291" s="136"/>
      <c r="T291" s="136"/>
    </row>
    <row r="292" spans="1:20" x14ac:dyDescent="0.2">
      <c r="A292" s="136"/>
      <c r="B292" s="136"/>
      <c r="C292" s="136"/>
      <c r="D292" s="136"/>
      <c r="E292" s="136"/>
      <c r="F292" s="136"/>
      <c r="G292" s="136"/>
      <c r="H292" s="136"/>
      <c r="I292" s="136"/>
      <c r="J292" s="136"/>
      <c r="K292" s="136"/>
      <c r="L292" s="136"/>
      <c r="M292" s="136"/>
      <c r="N292" s="136"/>
      <c r="O292" s="136"/>
      <c r="P292" s="136"/>
      <c r="Q292" s="136"/>
      <c r="R292" s="136"/>
      <c r="S292" s="136"/>
      <c r="T292" s="136"/>
    </row>
    <row r="293" spans="1:20" x14ac:dyDescent="0.2">
      <c r="A293" s="136"/>
      <c r="B293" s="136"/>
      <c r="C293" s="136"/>
      <c r="D293" s="136"/>
      <c r="E293" s="136"/>
      <c r="F293" s="136"/>
      <c r="G293" s="136"/>
      <c r="H293" s="136"/>
      <c r="I293" s="136"/>
      <c r="J293" s="136"/>
      <c r="K293" s="136"/>
      <c r="L293" s="136"/>
      <c r="M293" s="136"/>
      <c r="N293" s="136"/>
      <c r="O293" s="136"/>
      <c r="P293" s="136"/>
      <c r="Q293" s="136"/>
      <c r="R293" s="136"/>
      <c r="S293" s="136"/>
      <c r="T293" s="136"/>
    </row>
    <row r="294" spans="1:20" x14ac:dyDescent="0.2">
      <c r="A294" s="136"/>
      <c r="B294" s="136"/>
      <c r="C294" s="136"/>
      <c r="D294" s="136"/>
      <c r="E294" s="136"/>
      <c r="F294" s="136"/>
      <c r="G294" s="136"/>
      <c r="H294" s="136"/>
      <c r="I294" s="136"/>
      <c r="J294" s="136"/>
      <c r="K294" s="136"/>
      <c r="L294" s="136"/>
      <c r="M294" s="136"/>
      <c r="N294" s="136"/>
      <c r="O294" s="136"/>
      <c r="P294" s="136"/>
      <c r="Q294" s="136"/>
      <c r="R294" s="136"/>
      <c r="S294" s="136"/>
      <c r="T294" s="136"/>
    </row>
    <row r="295" spans="1:20" x14ac:dyDescent="0.2">
      <c r="A295" s="136"/>
      <c r="B295" s="136"/>
      <c r="C295" s="136"/>
      <c r="D295" s="136"/>
      <c r="E295" s="136"/>
      <c r="F295" s="136"/>
      <c r="G295" s="136"/>
      <c r="H295" s="136"/>
      <c r="I295" s="136"/>
      <c r="J295" s="136"/>
      <c r="K295" s="136"/>
      <c r="L295" s="136"/>
      <c r="M295" s="136"/>
      <c r="N295" s="136"/>
      <c r="O295" s="136"/>
      <c r="P295" s="136"/>
      <c r="Q295" s="136"/>
      <c r="R295" s="136"/>
      <c r="S295" s="136"/>
      <c r="T295" s="136"/>
    </row>
    <row r="296" spans="1:20" x14ac:dyDescent="0.2">
      <c r="A296" s="136"/>
      <c r="B296" s="136"/>
      <c r="C296" s="136"/>
      <c r="D296" s="136"/>
      <c r="E296" s="136"/>
      <c r="F296" s="136"/>
      <c r="G296" s="136"/>
      <c r="H296" s="136"/>
      <c r="I296" s="136"/>
      <c r="J296" s="136"/>
      <c r="K296" s="136"/>
      <c r="L296" s="136"/>
      <c r="M296" s="136"/>
      <c r="N296" s="136"/>
      <c r="O296" s="136"/>
      <c r="P296" s="136"/>
      <c r="Q296" s="136"/>
      <c r="R296" s="136"/>
      <c r="S296" s="136"/>
      <c r="T296" s="136"/>
    </row>
    <row r="297" spans="1:20" x14ac:dyDescent="0.2">
      <c r="A297" s="136"/>
      <c r="B297" s="136"/>
      <c r="C297" s="136"/>
      <c r="D297" s="136"/>
      <c r="E297" s="136"/>
      <c r="F297" s="136"/>
      <c r="G297" s="136"/>
      <c r="H297" s="136"/>
      <c r="I297" s="136"/>
      <c r="J297" s="136"/>
      <c r="K297" s="136"/>
      <c r="L297" s="136"/>
      <c r="M297" s="136"/>
      <c r="N297" s="136"/>
      <c r="O297" s="136"/>
      <c r="P297" s="136"/>
      <c r="Q297" s="136"/>
      <c r="R297" s="136"/>
      <c r="S297" s="136"/>
      <c r="T297" s="136"/>
    </row>
    <row r="298" spans="1:20" x14ac:dyDescent="0.2">
      <c r="A298" s="136"/>
      <c r="B298" s="136"/>
      <c r="C298" s="136"/>
      <c r="D298" s="136"/>
      <c r="E298" s="136"/>
      <c r="F298" s="136"/>
      <c r="G298" s="136"/>
      <c r="H298" s="136"/>
      <c r="I298" s="136"/>
      <c r="J298" s="136"/>
      <c r="K298" s="136"/>
      <c r="L298" s="136"/>
      <c r="M298" s="136"/>
      <c r="N298" s="136"/>
      <c r="O298" s="136"/>
      <c r="P298" s="136"/>
      <c r="Q298" s="136"/>
      <c r="R298" s="136"/>
      <c r="S298" s="136"/>
      <c r="T298" s="136"/>
    </row>
    <row r="299" spans="1:20" x14ac:dyDescent="0.2">
      <c r="A299" s="136"/>
      <c r="B299" s="136"/>
      <c r="C299" s="136"/>
      <c r="D299" s="136"/>
      <c r="E299" s="136"/>
      <c r="F299" s="136"/>
      <c r="G299" s="136"/>
      <c r="H299" s="136"/>
      <c r="I299" s="136"/>
      <c r="J299" s="136"/>
      <c r="K299" s="136"/>
      <c r="L299" s="136"/>
      <c r="M299" s="136"/>
      <c r="N299" s="136"/>
      <c r="O299" s="136"/>
      <c r="P299" s="136"/>
      <c r="Q299" s="136"/>
      <c r="R299" s="136"/>
      <c r="S299" s="136"/>
      <c r="T299" s="136"/>
    </row>
    <row r="300" spans="1:20" x14ac:dyDescent="0.2">
      <c r="A300" s="136"/>
      <c r="B300" s="136"/>
      <c r="C300" s="136"/>
      <c r="D300" s="136"/>
      <c r="E300" s="136"/>
      <c r="F300" s="136"/>
      <c r="G300" s="136"/>
      <c r="H300" s="136"/>
      <c r="I300" s="136"/>
      <c r="J300" s="136"/>
      <c r="K300" s="136"/>
      <c r="L300" s="136"/>
      <c r="M300" s="136"/>
      <c r="N300" s="136"/>
      <c r="O300" s="136"/>
      <c r="P300" s="136"/>
      <c r="Q300" s="136"/>
      <c r="R300" s="136"/>
      <c r="S300" s="136"/>
      <c r="T300" s="136"/>
    </row>
    <row r="301" spans="1:20" x14ac:dyDescent="0.2">
      <c r="A301" s="136"/>
      <c r="B301" s="136"/>
      <c r="C301" s="136"/>
      <c r="D301" s="136"/>
      <c r="E301" s="136"/>
      <c r="F301" s="136"/>
      <c r="G301" s="136"/>
      <c r="H301" s="136"/>
      <c r="I301" s="136"/>
      <c r="J301" s="136"/>
      <c r="K301" s="136"/>
      <c r="L301" s="136"/>
      <c r="M301" s="136"/>
      <c r="N301" s="136"/>
      <c r="O301" s="136"/>
      <c r="P301" s="136"/>
      <c r="Q301" s="136"/>
      <c r="R301" s="136"/>
      <c r="S301" s="136"/>
      <c r="T301" s="136"/>
    </row>
    <row r="302" spans="1:20" x14ac:dyDescent="0.2">
      <c r="A302" s="136"/>
      <c r="B302" s="136"/>
      <c r="C302" s="136"/>
      <c r="D302" s="136"/>
      <c r="E302" s="136"/>
      <c r="F302" s="136"/>
      <c r="G302" s="136"/>
      <c r="H302" s="136"/>
      <c r="I302" s="136"/>
      <c r="J302" s="136"/>
      <c r="K302" s="136"/>
      <c r="L302" s="136"/>
      <c r="M302" s="136"/>
      <c r="N302" s="136"/>
      <c r="O302" s="136"/>
      <c r="P302" s="136"/>
      <c r="Q302" s="136"/>
      <c r="R302" s="136"/>
      <c r="S302" s="136"/>
      <c r="T302" s="136"/>
    </row>
    <row r="303" spans="1:20" x14ac:dyDescent="0.2">
      <c r="A303" s="136"/>
      <c r="B303" s="136"/>
      <c r="C303" s="136"/>
      <c r="D303" s="136"/>
      <c r="E303" s="136"/>
      <c r="F303" s="136"/>
      <c r="G303" s="136"/>
      <c r="H303" s="136"/>
      <c r="I303" s="136"/>
      <c r="J303" s="136"/>
      <c r="K303" s="136"/>
      <c r="L303" s="136"/>
      <c r="M303" s="136"/>
      <c r="N303" s="136"/>
      <c r="O303" s="136"/>
      <c r="P303" s="136"/>
      <c r="Q303" s="136"/>
      <c r="R303" s="136"/>
      <c r="S303" s="136"/>
      <c r="T303" s="136"/>
    </row>
    <row r="304" spans="1:20" x14ac:dyDescent="0.2">
      <c r="A304" s="136"/>
      <c r="B304" s="136"/>
      <c r="C304" s="136"/>
      <c r="D304" s="136"/>
      <c r="E304" s="136"/>
      <c r="F304" s="136"/>
      <c r="G304" s="136"/>
      <c r="H304" s="136"/>
      <c r="I304" s="136"/>
      <c r="J304" s="136"/>
      <c r="K304" s="136"/>
      <c r="L304" s="136"/>
      <c r="M304" s="136"/>
      <c r="N304" s="136"/>
      <c r="O304" s="136"/>
      <c r="P304" s="136"/>
      <c r="Q304" s="136"/>
      <c r="R304" s="136"/>
      <c r="S304" s="136"/>
      <c r="T304" s="136"/>
    </row>
    <row r="305" spans="1:20" x14ac:dyDescent="0.2">
      <c r="A305" s="136"/>
      <c r="B305" s="136"/>
      <c r="C305" s="136"/>
      <c r="D305" s="136"/>
      <c r="E305" s="136"/>
      <c r="F305" s="136"/>
      <c r="G305" s="136"/>
      <c r="H305" s="136"/>
      <c r="I305" s="136"/>
      <c r="J305" s="136"/>
      <c r="K305" s="136"/>
      <c r="L305" s="136"/>
      <c r="M305" s="136"/>
      <c r="N305" s="136"/>
      <c r="O305" s="136"/>
      <c r="P305" s="136"/>
      <c r="Q305" s="136"/>
      <c r="R305" s="136"/>
      <c r="S305" s="136"/>
      <c r="T305" s="136"/>
    </row>
    <row r="306" spans="1:20" x14ac:dyDescent="0.2">
      <c r="A306" s="136"/>
      <c r="B306" s="136"/>
      <c r="C306" s="136"/>
      <c r="D306" s="136"/>
      <c r="E306" s="136"/>
      <c r="F306" s="136"/>
      <c r="G306" s="136"/>
      <c r="H306" s="136"/>
      <c r="I306" s="136"/>
      <c r="J306" s="136"/>
      <c r="K306" s="136"/>
      <c r="L306" s="136"/>
      <c r="M306" s="136"/>
      <c r="N306" s="136"/>
      <c r="O306" s="136"/>
      <c r="P306" s="136"/>
      <c r="Q306" s="136"/>
      <c r="R306" s="136"/>
      <c r="S306" s="136"/>
      <c r="T306" s="136"/>
    </row>
    <row r="307" spans="1:20" x14ac:dyDescent="0.2">
      <c r="A307" s="136"/>
      <c r="B307" s="136"/>
      <c r="C307" s="136"/>
      <c r="D307" s="136"/>
      <c r="E307" s="136"/>
      <c r="F307" s="136"/>
      <c r="G307" s="136"/>
      <c r="H307" s="136"/>
      <c r="I307" s="136"/>
      <c r="J307" s="136"/>
      <c r="K307" s="136"/>
      <c r="L307" s="136"/>
      <c r="M307" s="136"/>
      <c r="N307" s="136"/>
      <c r="O307" s="136"/>
      <c r="P307" s="136"/>
      <c r="Q307" s="136"/>
      <c r="R307" s="136"/>
      <c r="S307" s="136"/>
      <c r="T307" s="136"/>
    </row>
    <row r="308" spans="1:20" x14ac:dyDescent="0.2">
      <c r="A308" s="136"/>
      <c r="B308" s="136"/>
      <c r="C308" s="136"/>
      <c r="D308" s="136"/>
      <c r="E308" s="136"/>
      <c r="F308" s="136"/>
      <c r="G308" s="136"/>
      <c r="H308" s="136"/>
      <c r="I308" s="136"/>
      <c r="J308" s="136"/>
      <c r="K308" s="136"/>
      <c r="L308" s="136"/>
      <c r="M308" s="136"/>
      <c r="N308" s="136"/>
      <c r="O308" s="136"/>
      <c r="P308" s="136"/>
      <c r="Q308" s="136"/>
      <c r="R308" s="136"/>
      <c r="S308" s="136"/>
      <c r="T308" s="136"/>
    </row>
    <row r="309" spans="1:20" x14ac:dyDescent="0.2">
      <c r="A309" s="136"/>
      <c r="B309" s="136"/>
      <c r="C309" s="136"/>
      <c r="D309" s="136"/>
      <c r="E309" s="136"/>
      <c r="F309" s="136"/>
      <c r="G309" s="136"/>
      <c r="H309" s="136"/>
      <c r="I309" s="136"/>
      <c r="J309" s="136"/>
      <c r="K309" s="136"/>
      <c r="L309" s="136"/>
      <c r="M309" s="136"/>
      <c r="N309" s="136"/>
      <c r="O309" s="136"/>
      <c r="P309" s="136"/>
      <c r="Q309" s="136"/>
      <c r="R309" s="136"/>
      <c r="S309" s="136"/>
      <c r="T309" s="136"/>
    </row>
    <row r="310" spans="1:20" x14ac:dyDescent="0.2">
      <c r="A310" s="136"/>
      <c r="B310" s="136"/>
      <c r="C310" s="136"/>
      <c r="D310" s="136"/>
      <c r="E310" s="136"/>
      <c r="F310" s="136"/>
      <c r="G310" s="136"/>
      <c r="H310" s="136"/>
      <c r="I310" s="136"/>
      <c r="J310" s="136"/>
      <c r="K310" s="136"/>
      <c r="L310" s="136"/>
      <c r="M310" s="136"/>
      <c r="N310" s="136"/>
      <c r="O310" s="136"/>
      <c r="P310" s="136"/>
      <c r="Q310" s="136"/>
      <c r="R310" s="136"/>
      <c r="S310" s="136"/>
      <c r="T310" s="136"/>
    </row>
    <row r="311" spans="1:20" x14ac:dyDescent="0.2">
      <c r="A311" s="136"/>
      <c r="B311" s="136"/>
      <c r="C311" s="136"/>
      <c r="D311" s="136"/>
      <c r="E311" s="136"/>
      <c r="F311" s="136"/>
      <c r="G311" s="136"/>
      <c r="H311" s="136"/>
      <c r="I311" s="136"/>
      <c r="J311" s="136"/>
      <c r="K311" s="136"/>
      <c r="L311" s="136"/>
      <c r="M311" s="136"/>
      <c r="N311" s="136"/>
      <c r="O311" s="136"/>
      <c r="P311" s="136"/>
      <c r="Q311" s="136"/>
      <c r="R311" s="136"/>
      <c r="S311" s="136"/>
      <c r="T311" s="136"/>
    </row>
    <row r="312" spans="1:20" x14ac:dyDescent="0.2">
      <c r="A312" s="136"/>
      <c r="B312" s="136"/>
      <c r="C312" s="136"/>
      <c r="D312" s="136"/>
      <c r="E312" s="136"/>
      <c r="F312" s="136"/>
      <c r="G312" s="136"/>
      <c r="H312" s="136"/>
      <c r="I312" s="136"/>
      <c r="J312" s="136"/>
      <c r="K312" s="136"/>
      <c r="L312" s="136"/>
      <c r="M312" s="136"/>
      <c r="N312" s="136"/>
      <c r="O312" s="136"/>
      <c r="P312" s="136"/>
      <c r="Q312" s="136"/>
      <c r="R312" s="136"/>
      <c r="S312" s="136"/>
      <c r="T312" s="136"/>
    </row>
    <row r="313" spans="1:20" x14ac:dyDescent="0.2">
      <c r="A313" s="136"/>
      <c r="B313" s="136"/>
      <c r="C313" s="136"/>
      <c r="D313" s="136"/>
      <c r="E313" s="136"/>
      <c r="F313" s="136"/>
      <c r="G313" s="136"/>
      <c r="H313" s="136"/>
      <c r="I313" s="136"/>
      <c r="J313" s="136"/>
      <c r="K313" s="136"/>
      <c r="L313" s="136"/>
      <c r="M313" s="136"/>
      <c r="N313" s="136"/>
      <c r="O313" s="136"/>
      <c r="P313" s="136"/>
      <c r="Q313" s="136"/>
      <c r="R313" s="136"/>
      <c r="S313" s="136"/>
      <c r="T313" s="136"/>
    </row>
    <row r="314" spans="1:20" x14ac:dyDescent="0.2">
      <c r="A314" s="136"/>
      <c r="B314" s="136"/>
      <c r="C314" s="136"/>
      <c r="D314" s="136"/>
      <c r="E314" s="136"/>
      <c r="F314" s="136"/>
      <c r="G314" s="136"/>
      <c r="H314" s="136"/>
      <c r="I314" s="136"/>
      <c r="J314" s="136"/>
      <c r="K314" s="136"/>
      <c r="L314" s="136"/>
      <c r="M314" s="136"/>
      <c r="N314" s="136"/>
      <c r="O314" s="136"/>
      <c r="P314" s="136"/>
      <c r="Q314" s="136"/>
      <c r="R314" s="136"/>
      <c r="S314" s="136"/>
      <c r="T314" s="136"/>
    </row>
    <row r="315" spans="1:20" x14ac:dyDescent="0.2">
      <c r="A315" s="136"/>
      <c r="B315" s="136"/>
      <c r="C315" s="136"/>
      <c r="D315" s="136"/>
      <c r="E315" s="136"/>
      <c r="F315" s="136"/>
      <c r="G315" s="136"/>
      <c r="H315" s="136"/>
      <c r="I315" s="136"/>
      <c r="J315" s="136"/>
      <c r="K315" s="136"/>
      <c r="L315" s="136"/>
      <c r="M315" s="136"/>
      <c r="N315" s="136"/>
      <c r="O315" s="136"/>
      <c r="P315" s="136"/>
      <c r="Q315" s="136"/>
      <c r="R315" s="136"/>
      <c r="S315" s="136"/>
      <c r="T315" s="136"/>
    </row>
    <row r="316" spans="1:20" x14ac:dyDescent="0.2">
      <c r="A316" s="136"/>
      <c r="B316" s="136"/>
      <c r="C316" s="136"/>
      <c r="D316" s="136"/>
      <c r="E316" s="136"/>
      <c r="F316" s="136"/>
      <c r="G316" s="136"/>
      <c r="H316" s="136"/>
      <c r="I316" s="136"/>
      <c r="J316" s="136"/>
      <c r="K316" s="136"/>
      <c r="L316" s="136"/>
      <c r="M316" s="136"/>
      <c r="N316" s="136"/>
      <c r="O316" s="136"/>
      <c r="P316" s="136"/>
      <c r="Q316" s="136"/>
      <c r="R316" s="136"/>
      <c r="S316" s="136"/>
      <c r="T316" s="136"/>
    </row>
    <row r="317" spans="1:20" x14ac:dyDescent="0.2">
      <c r="A317" s="136"/>
      <c r="B317" s="136"/>
      <c r="C317" s="136"/>
      <c r="D317" s="136"/>
      <c r="E317" s="136"/>
      <c r="F317" s="136"/>
      <c r="G317" s="136"/>
      <c r="H317" s="136"/>
      <c r="I317" s="136"/>
      <c r="J317" s="136"/>
      <c r="K317" s="136"/>
      <c r="L317" s="136"/>
      <c r="M317" s="136"/>
      <c r="N317" s="136"/>
      <c r="O317" s="136"/>
      <c r="P317" s="136"/>
      <c r="Q317" s="136"/>
      <c r="R317" s="136"/>
      <c r="S317" s="136"/>
      <c r="T317" s="136"/>
    </row>
    <row r="318" spans="1:20" x14ac:dyDescent="0.2">
      <c r="A318" s="136"/>
      <c r="B318" s="136"/>
      <c r="C318" s="136"/>
      <c r="D318" s="136"/>
      <c r="E318" s="136"/>
      <c r="F318" s="136"/>
      <c r="G318" s="136"/>
      <c r="H318" s="136"/>
      <c r="I318" s="136"/>
      <c r="J318" s="136"/>
      <c r="K318" s="136"/>
      <c r="L318" s="136"/>
      <c r="M318" s="136"/>
      <c r="N318" s="136"/>
      <c r="O318" s="136"/>
      <c r="P318" s="136"/>
      <c r="Q318" s="136"/>
      <c r="R318" s="136"/>
      <c r="S318" s="136"/>
      <c r="T318" s="136"/>
    </row>
    <row r="319" spans="1:20" x14ac:dyDescent="0.2">
      <c r="A319" s="136"/>
      <c r="B319" s="136"/>
      <c r="C319" s="136"/>
      <c r="D319" s="136"/>
      <c r="E319" s="136"/>
      <c r="F319" s="136"/>
      <c r="G319" s="136"/>
      <c r="H319" s="136"/>
      <c r="I319" s="136"/>
      <c r="J319" s="136"/>
      <c r="K319" s="136"/>
      <c r="L319" s="136"/>
      <c r="M319" s="136"/>
      <c r="N319" s="136"/>
      <c r="O319" s="136"/>
      <c r="P319" s="136"/>
      <c r="Q319" s="136"/>
      <c r="R319" s="136"/>
      <c r="S319" s="136"/>
      <c r="T319" s="136"/>
    </row>
    <row r="320" spans="1:20" x14ac:dyDescent="0.2">
      <c r="A320" s="136"/>
      <c r="B320" s="136"/>
      <c r="C320" s="136"/>
      <c r="D320" s="136"/>
      <c r="E320" s="136"/>
      <c r="F320" s="136"/>
      <c r="G320" s="136"/>
      <c r="H320" s="136"/>
      <c r="I320" s="136"/>
      <c r="J320" s="136"/>
      <c r="K320" s="136"/>
      <c r="L320" s="136"/>
      <c r="M320" s="136"/>
      <c r="N320" s="136"/>
      <c r="O320" s="136"/>
      <c r="P320" s="136"/>
      <c r="Q320" s="136"/>
      <c r="R320" s="136"/>
      <c r="S320" s="136"/>
      <c r="T320" s="136"/>
    </row>
    <row r="321" spans="1:20" x14ac:dyDescent="0.2">
      <c r="A321" s="136"/>
      <c r="B321" s="136"/>
      <c r="C321" s="136"/>
      <c r="D321" s="136"/>
      <c r="E321" s="136"/>
      <c r="F321" s="136"/>
      <c r="G321" s="136"/>
      <c r="H321" s="136"/>
      <c r="I321" s="136"/>
      <c r="J321" s="136"/>
      <c r="K321" s="136"/>
      <c r="L321" s="136"/>
      <c r="M321" s="136"/>
      <c r="N321" s="136"/>
      <c r="O321" s="136"/>
      <c r="P321" s="136"/>
      <c r="Q321" s="136"/>
      <c r="R321" s="136"/>
      <c r="S321" s="136"/>
      <c r="T321" s="136"/>
    </row>
    <row r="322" spans="1:20" x14ac:dyDescent="0.2">
      <c r="A322" s="136"/>
      <c r="B322" s="136"/>
      <c r="C322" s="136"/>
      <c r="D322" s="136"/>
      <c r="E322" s="136"/>
      <c r="F322" s="136"/>
      <c r="G322" s="136"/>
      <c r="H322" s="136"/>
      <c r="I322" s="136"/>
      <c r="J322" s="136"/>
      <c r="K322" s="136"/>
      <c r="L322" s="136"/>
      <c r="M322" s="136"/>
      <c r="N322" s="136"/>
      <c r="O322" s="136"/>
      <c r="P322" s="136"/>
      <c r="Q322" s="136"/>
      <c r="R322" s="136"/>
      <c r="S322" s="136"/>
      <c r="T322" s="136"/>
    </row>
    <row r="323" spans="1:20" x14ac:dyDescent="0.2">
      <c r="A323" s="136"/>
      <c r="B323" s="136"/>
      <c r="C323" s="136"/>
      <c r="D323" s="136"/>
      <c r="E323" s="136"/>
      <c r="F323" s="136"/>
      <c r="G323" s="136"/>
      <c r="H323" s="136"/>
      <c r="I323" s="136"/>
      <c r="J323" s="136"/>
      <c r="K323" s="136"/>
      <c r="L323" s="136"/>
      <c r="M323" s="136"/>
      <c r="N323" s="136"/>
      <c r="O323" s="136"/>
      <c r="P323" s="136"/>
      <c r="Q323" s="136"/>
      <c r="R323" s="136"/>
      <c r="S323" s="136"/>
      <c r="T323" s="136"/>
    </row>
    <row r="324" spans="1:20" x14ac:dyDescent="0.2">
      <c r="A324" s="136"/>
      <c r="B324" s="136"/>
      <c r="C324" s="136"/>
      <c r="D324" s="136"/>
      <c r="E324" s="136"/>
      <c r="F324" s="136"/>
      <c r="G324" s="136"/>
      <c r="H324" s="136"/>
      <c r="I324" s="136"/>
      <c r="J324" s="136"/>
      <c r="K324" s="136"/>
      <c r="L324" s="136"/>
      <c r="M324" s="136"/>
      <c r="N324" s="136"/>
      <c r="O324" s="136"/>
      <c r="P324" s="136"/>
      <c r="Q324" s="136"/>
      <c r="R324" s="136"/>
      <c r="S324" s="136"/>
      <c r="T324" s="136"/>
    </row>
    <row r="325" spans="1:20" x14ac:dyDescent="0.2">
      <c r="A325" s="136"/>
      <c r="B325" s="136"/>
      <c r="C325" s="136"/>
      <c r="D325" s="136"/>
      <c r="E325" s="136"/>
      <c r="F325" s="136"/>
      <c r="G325" s="136"/>
      <c r="H325" s="136"/>
      <c r="I325" s="136"/>
      <c r="J325" s="136"/>
      <c r="K325" s="136"/>
      <c r="L325" s="136"/>
      <c r="M325" s="136"/>
      <c r="N325" s="136"/>
      <c r="O325" s="136"/>
      <c r="P325" s="136"/>
      <c r="Q325" s="136"/>
      <c r="R325" s="136"/>
      <c r="S325" s="136"/>
      <c r="T325" s="136"/>
    </row>
    <row r="326" spans="1:20" x14ac:dyDescent="0.2">
      <c r="A326" s="136"/>
      <c r="B326" s="136"/>
      <c r="C326" s="136"/>
      <c r="D326" s="136"/>
      <c r="E326" s="136"/>
      <c r="F326" s="136"/>
      <c r="G326" s="136"/>
      <c r="H326" s="136"/>
      <c r="I326" s="136"/>
      <c r="J326" s="136"/>
      <c r="K326" s="136"/>
      <c r="L326" s="136"/>
      <c r="M326" s="136"/>
      <c r="N326" s="136"/>
      <c r="O326" s="136"/>
      <c r="P326" s="136"/>
      <c r="Q326" s="136"/>
      <c r="R326" s="136"/>
      <c r="S326" s="136"/>
      <c r="T326" s="136"/>
    </row>
    <row r="327" spans="1:20" x14ac:dyDescent="0.2">
      <c r="A327" s="136"/>
      <c r="B327" s="136"/>
      <c r="C327" s="136"/>
      <c r="D327" s="136"/>
      <c r="E327" s="136"/>
      <c r="F327" s="136"/>
      <c r="G327" s="136"/>
      <c r="H327" s="136"/>
      <c r="I327" s="136"/>
      <c r="J327" s="136"/>
      <c r="K327" s="136"/>
      <c r="L327" s="136"/>
      <c r="M327" s="136"/>
      <c r="N327" s="136"/>
      <c r="O327" s="136"/>
      <c r="P327" s="136"/>
      <c r="Q327" s="136"/>
      <c r="R327" s="136"/>
      <c r="S327" s="136"/>
      <c r="T327" s="136"/>
    </row>
    <row r="328" spans="1:20" x14ac:dyDescent="0.2">
      <c r="A328" s="136"/>
      <c r="B328" s="136"/>
      <c r="C328" s="136"/>
      <c r="D328" s="136"/>
      <c r="E328" s="136"/>
      <c r="F328" s="136"/>
      <c r="G328" s="136"/>
      <c r="H328" s="136"/>
      <c r="I328" s="136"/>
      <c r="J328" s="136"/>
      <c r="K328" s="136"/>
      <c r="L328" s="136"/>
      <c r="M328" s="136"/>
      <c r="N328" s="136"/>
      <c r="O328" s="136"/>
      <c r="P328" s="136"/>
      <c r="Q328" s="136"/>
      <c r="R328" s="136"/>
      <c r="S328" s="136"/>
      <c r="T328" s="136"/>
    </row>
    <row r="329" spans="1:20" x14ac:dyDescent="0.2">
      <c r="A329" s="136"/>
      <c r="B329" s="136"/>
      <c r="C329" s="136"/>
      <c r="D329" s="136"/>
      <c r="E329" s="136"/>
      <c r="F329" s="136"/>
      <c r="G329" s="136"/>
      <c r="H329" s="136"/>
      <c r="I329" s="136"/>
      <c r="J329" s="136"/>
      <c r="K329" s="136"/>
      <c r="L329" s="136"/>
      <c r="M329" s="136"/>
      <c r="N329" s="136"/>
      <c r="O329" s="136"/>
      <c r="P329" s="136"/>
      <c r="Q329" s="136"/>
      <c r="R329" s="136"/>
      <c r="S329" s="136"/>
      <c r="T329" s="136"/>
    </row>
    <row r="330" spans="1:20" x14ac:dyDescent="0.2">
      <c r="A330" s="136"/>
      <c r="B330" s="136"/>
      <c r="C330" s="136"/>
      <c r="D330" s="136"/>
      <c r="E330" s="136"/>
      <c r="F330" s="136"/>
      <c r="G330" s="136"/>
      <c r="H330" s="136"/>
      <c r="I330" s="136"/>
      <c r="J330" s="136"/>
      <c r="K330" s="136"/>
      <c r="L330" s="136"/>
      <c r="M330" s="136"/>
      <c r="N330" s="136"/>
      <c r="O330" s="136"/>
      <c r="P330" s="136"/>
      <c r="Q330" s="136"/>
      <c r="R330" s="136"/>
      <c r="S330" s="136"/>
      <c r="T330" s="136"/>
    </row>
    <row r="331" spans="1:20" x14ac:dyDescent="0.2">
      <c r="A331" s="136"/>
      <c r="B331" s="136"/>
      <c r="C331" s="136"/>
      <c r="D331" s="136"/>
      <c r="E331" s="136"/>
      <c r="F331" s="136"/>
      <c r="G331" s="136"/>
      <c r="H331" s="136"/>
      <c r="I331" s="136"/>
      <c r="J331" s="136"/>
      <c r="K331" s="136"/>
      <c r="L331" s="136"/>
      <c r="M331" s="136"/>
      <c r="N331" s="136"/>
      <c r="O331" s="136"/>
      <c r="P331" s="136"/>
      <c r="Q331" s="136"/>
      <c r="R331" s="136"/>
      <c r="S331" s="136"/>
      <c r="T331" s="136"/>
    </row>
    <row r="332" spans="1:20" x14ac:dyDescent="0.2">
      <c r="A332" s="136"/>
      <c r="B332" s="136"/>
      <c r="C332" s="136"/>
      <c r="D332" s="136"/>
      <c r="E332" s="136"/>
      <c r="F332" s="136"/>
      <c r="G332" s="136"/>
      <c r="H332" s="136"/>
      <c r="I332" s="136"/>
      <c r="J332" s="136"/>
      <c r="K332" s="136"/>
      <c r="L332" s="136"/>
      <c r="M332" s="136"/>
      <c r="N332" s="136"/>
      <c r="O332" s="136"/>
      <c r="P332" s="136"/>
      <c r="Q332" s="136"/>
      <c r="R332" s="136"/>
      <c r="S332" s="136"/>
      <c r="T332" s="136"/>
    </row>
    <row r="333" spans="1:20" x14ac:dyDescent="0.2">
      <c r="A333" s="136"/>
      <c r="B333" s="136"/>
      <c r="C333" s="136"/>
      <c r="D333" s="136"/>
      <c r="E333" s="136"/>
      <c r="F333" s="136"/>
      <c r="G333" s="136"/>
      <c r="H333" s="136"/>
      <c r="I333" s="136"/>
      <c r="J333" s="136"/>
      <c r="K333" s="136"/>
      <c r="L333" s="136"/>
      <c r="M333" s="136"/>
      <c r="N333" s="136"/>
      <c r="O333" s="136"/>
      <c r="P333" s="136"/>
      <c r="Q333" s="136"/>
      <c r="R333" s="136"/>
      <c r="S333" s="136"/>
      <c r="T333" s="136"/>
    </row>
    <row r="334" spans="1:20" x14ac:dyDescent="0.2">
      <c r="A334" s="136"/>
      <c r="B334" s="136"/>
      <c r="C334" s="136"/>
      <c r="D334" s="136"/>
      <c r="E334" s="136"/>
      <c r="F334" s="136"/>
      <c r="G334" s="136"/>
      <c r="H334" s="136"/>
      <c r="I334" s="136"/>
      <c r="J334" s="136"/>
      <c r="K334" s="136"/>
      <c r="L334" s="136"/>
      <c r="M334" s="136"/>
      <c r="N334" s="136"/>
      <c r="O334" s="136"/>
      <c r="P334" s="136"/>
      <c r="Q334" s="136"/>
      <c r="R334" s="136"/>
      <c r="S334" s="136"/>
      <c r="T334" s="136"/>
    </row>
    <row r="335" spans="1:20" x14ac:dyDescent="0.2">
      <c r="A335" s="136"/>
      <c r="B335" s="136"/>
      <c r="C335" s="136"/>
      <c r="D335" s="136"/>
      <c r="E335" s="136"/>
      <c r="F335" s="136"/>
      <c r="G335" s="136"/>
      <c r="H335" s="136"/>
      <c r="I335" s="136"/>
      <c r="J335" s="136"/>
      <c r="K335" s="136"/>
      <c r="L335" s="136"/>
      <c r="M335" s="136"/>
      <c r="N335" s="136"/>
      <c r="O335" s="136"/>
      <c r="P335" s="136"/>
      <c r="Q335" s="136"/>
      <c r="R335" s="136"/>
      <c r="S335" s="136"/>
      <c r="T335" s="136"/>
    </row>
    <row r="336" spans="1:20" x14ac:dyDescent="0.2">
      <c r="A336" s="136"/>
      <c r="B336" s="136"/>
      <c r="C336" s="136"/>
      <c r="D336" s="136"/>
      <c r="E336" s="136"/>
      <c r="F336" s="136"/>
      <c r="G336" s="136"/>
      <c r="H336" s="136"/>
      <c r="I336" s="136"/>
      <c r="J336" s="136"/>
      <c r="K336" s="136"/>
      <c r="L336" s="136"/>
      <c r="M336" s="136"/>
      <c r="N336" s="136"/>
      <c r="O336" s="136"/>
      <c r="P336" s="136"/>
      <c r="Q336" s="136"/>
      <c r="R336" s="136"/>
      <c r="S336" s="136"/>
      <c r="T336" s="136"/>
    </row>
    <row r="337" spans="1:20" x14ac:dyDescent="0.2">
      <c r="A337" s="136"/>
      <c r="B337" s="136"/>
      <c r="C337" s="136"/>
      <c r="D337" s="136"/>
      <c r="E337" s="136"/>
      <c r="F337" s="136"/>
      <c r="G337" s="136"/>
      <c r="H337" s="136"/>
      <c r="I337" s="136"/>
      <c r="J337" s="136"/>
      <c r="K337" s="136"/>
      <c r="L337" s="136"/>
      <c r="M337" s="136"/>
      <c r="N337" s="136"/>
      <c r="O337" s="136"/>
      <c r="P337" s="136"/>
      <c r="Q337" s="136"/>
      <c r="R337" s="136"/>
      <c r="S337" s="136"/>
      <c r="T337" s="136"/>
    </row>
    <row r="338" spans="1:20" x14ac:dyDescent="0.2">
      <c r="A338" s="136"/>
      <c r="B338" s="136"/>
      <c r="C338" s="136"/>
      <c r="D338" s="136"/>
      <c r="E338" s="136"/>
      <c r="F338" s="136"/>
      <c r="G338" s="136"/>
      <c r="H338" s="136"/>
      <c r="I338" s="136"/>
      <c r="J338" s="136"/>
      <c r="K338" s="136"/>
      <c r="L338" s="136"/>
      <c r="M338" s="136"/>
      <c r="N338" s="136"/>
      <c r="O338" s="136"/>
      <c r="P338" s="136"/>
      <c r="Q338" s="136"/>
      <c r="R338" s="136"/>
      <c r="S338" s="136"/>
      <c r="T338" s="136"/>
    </row>
    <row r="339" spans="1:20" x14ac:dyDescent="0.2">
      <c r="A339" s="136"/>
      <c r="B339" s="136"/>
      <c r="C339" s="136"/>
      <c r="D339" s="136"/>
      <c r="E339" s="136"/>
      <c r="F339" s="136"/>
      <c r="G339" s="136"/>
      <c r="H339" s="136"/>
      <c r="I339" s="136"/>
      <c r="J339" s="136"/>
      <c r="K339" s="136"/>
      <c r="L339" s="136"/>
      <c r="M339" s="136"/>
      <c r="N339" s="136"/>
      <c r="O339" s="136"/>
      <c r="P339" s="136"/>
      <c r="Q339" s="136"/>
      <c r="R339" s="136"/>
      <c r="S339" s="136"/>
      <c r="T339" s="136"/>
    </row>
    <row r="340" spans="1:20" x14ac:dyDescent="0.2">
      <c r="A340" s="136"/>
      <c r="B340" s="136"/>
      <c r="C340" s="136"/>
      <c r="D340" s="136"/>
      <c r="E340" s="136"/>
      <c r="F340" s="136"/>
      <c r="G340" s="136"/>
      <c r="H340" s="136"/>
      <c r="I340" s="136"/>
      <c r="J340" s="136"/>
      <c r="K340" s="136"/>
      <c r="L340" s="136"/>
      <c r="M340" s="136"/>
      <c r="N340" s="136"/>
      <c r="O340" s="136"/>
      <c r="P340" s="136"/>
      <c r="Q340" s="136"/>
      <c r="R340" s="136"/>
      <c r="S340" s="136"/>
      <c r="T340" s="136"/>
    </row>
    <row r="341" spans="1:20" x14ac:dyDescent="0.2">
      <c r="A341" s="136"/>
      <c r="B341" s="136"/>
      <c r="C341" s="136"/>
      <c r="D341" s="136"/>
      <c r="E341" s="136"/>
      <c r="F341" s="136"/>
      <c r="G341" s="136"/>
      <c r="H341" s="136"/>
      <c r="I341" s="136"/>
      <c r="J341" s="136"/>
      <c r="K341" s="136"/>
      <c r="L341" s="136"/>
      <c r="M341" s="136"/>
      <c r="N341" s="136"/>
      <c r="O341" s="136"/>
      <c r="P341" s="136"/>
      <c r="Q341" s="136"/>
      <c r="R341" s="136"/>
      <c r="S341" s="136"/>
      <c r="T341" s="136"/>
    </row>
    <row r="342" spans="1:20" x14ac:dyDescent="0.2">
      <c r="A342" s="136"/>
      <c r="B342" s="136"/>
      <c r="C342" s="136"/>
      <c r="D342" s="136"/>
      <c r="E342" s="136"/>
      <c r="F342" s="136"/>
      <c r="G342" s="136"/>
      <c r="H342" s="136"/>
      <c r="I342" s="136"/>
      <c r="J342" s="136"/>
      <c r="K342" s="136"/>
      <c r="L342" s="136"/>
      <c r="M342" s="136"/>
      <c r="N342" s="136"/>
      <c r="O342" s="136"/>
      <c r="P342" s="136"/>
      <c r="Q342" s="136"/>
      <c r="R342" s="136"/>
      <c r="S342" s="136"/>
      <c r="T342" s="136"/>
    </row>
    <row r="343" spans="1:20" x14ac:dyDescent="0.2">
      <c r="A343" s="136"/>
      <c r="B343" s="136"/>
      <c r="C343" s="136"/>
      <c r="D343" s="136"/>
      <c r="E343" s="136"/>
      <c r="F343" s="136"/>
      <c r="G343" s="136"/>
      <c r="H343" s="136"/>
      <c r="I343" s="136"/>
      <c r="J343" s="136"/>
      <c r="K343" s="136"/>
      <c r="L343" s="136"/>
      <c r="M343" s="136"/>
      <c r="N343" s="136"/>
      <c r="O343" s="136"/>
      <c r="P343" s="136"/>
      <c r="Q343" s="136"/>
      <c r="R343" s="136"/>
      <c r="S343" s="136"/>
      <c r="T343" s="136"/>
    </row>
    <row r="344" spans="1:20" x14ac:dyDescent="0.2">
      <c r="A344" s="136"/>
      <c r="B344" s="136"/>
      <c r="C344" s="136"/>
      <c r="D344" s="136"/>
      <c r="E344" s="136"/>
      <c r="F344" s="136"/>
      <c r="G344" s="136"/>
      <c r="H344" s="136"/>
      <c r="I344" s="136"/>
      <c r="J344" s="136"/>
      <c r="K344" s="136"/>
      <c r="L344" s="136"/>
      <c r="M344" s="136"/>
      <c r="N344" s="136"/>
      <c r="O344" s="136"/>
      <c r="P344" s="136"/>
      <c r="Q344" s="136"/>
      <c r="R344" s="136"/>
      <c r="S344" s="136"/>
      <c r="T344" s="136"/>
    </row>
    <row r="345" spans="1:20" x14ac:dyDescent="0.2">
      <c r="A345" s="136"/>
      <c r="B345" s="136"/>
      <c r="C345" s="136"/>
      <c r="D345" s="136"/>
      <c r="E345" s="136"/>
      <c r="F345" s="136"/>
      <c r="G345" s="136"/>
      <c r="H345" s="136"/>
      <c r="I345" s="136"/>
      <c r="J345" s="136"/>
      <c r="K345" s="136"/>
      <c r="L345" s="136"/>
      <c r="M345" s="136"/>
      <c r="N345" s="136"/>
      <c r="O345" s="136"/>
      <c r="P345" s="136"/>
      <c r="Q345" s="136"/>
      <c r="R345" s="136"/>
      <c r="S345" s="136"/>
      <c r="T345" s="136"/>
    </row>
    <row r="346" spans="1:20" x14ac:dyDescent="0.2">
      <c r="A346" s="136"/>
      <c r="B346" s="136"/>
      <c r="C346" s="136"/>
      <c r="D346" s="136"/>
      <c r="E346" s="136"/>
      <c r="F346" s="136"/>
      <c r="G346" s="136"/>
      <c r="H346" s="136"/>
      <c r="I346" s="136"/>
      <c r="J346" s="136"/>
      <c r="K346" s="136"/>
      <c r="L346" s="136"/>
      <c r="M346" s="136"/>
      <c r="N346" s="136"/>
      <c r="O346" s="136"/>
      <c r="P346" s="136"/>
      <c r="Q346" s="136"/>
      <c r="R346" s="136"/>
      <c r="S346" s="136"/>
      <c r="T346" s="136"/>
    </row>
    <row r="347" spans="1:20" x14ac:dyDescent="0.2">
      <c r="A347" s="136"/>
      <c r="B347" s="136"/>
      <c r="C347" s="136"/>
      <c r="D347" s="136"/>
      <c r="E347" s="136"/>
      <c r="F347" s="136"/>
      <c r="G347" s="136"/>
      <c r="H347" s="136"/>
      <c r="I347" s="136"/>
      <c r="J347" s="136"/>
      <c r="K347" s="136"/>
      <c r="L347" s="136"/>
      <c r="M347" s="136"/>
      <c r="N347" s="136"/>
      <c r="O347" s="136"/>
      <c r="P347" s="136"/>
      <c r="Q347" s="136"/>
      <c r="R347" s="136"/>
      <c r="S347" s="136"/>
      <c r="T347" s="136"/>
    </row>
    <row r="348" spans="1:20" x14ac:dyDescent="0.2">
      <c r="A348" s="136"/>
      <c r="B348" s="136"/>
      <c r="C348" s="136"/>
      <c r="D348" s="136"/>
      <c r="E348" s="136"/>
      <c r="F348" s="136"/>
      <c r="G348" s="136"/>
      <c r="H348" s="136"/>
      <c r="I348" s="136"/>
      <c r="J348" s="136"/>
      <c r="K348" s="136"/>
      <c r="L348" s="136"/>
      <c r="M348" s="136"/>
      <c r="N348" s="136"/>
      <c r="O348" s="136"/>
      <c r="P348" s="136"/>
      <c r="Q348" s="136"/>
      <c r="R348" s="136"/>
      <c r="S348" s="136"/>
      <c r="T348" s="136"/>
    </row>
    <row r="349" spans="1:20" x14ac:dyDescent="0.2">
      <c r="A349" s="136"/>
      <c r="B349" s="136"/>
      <c r="C349" s="136"/>
      <c r="D349" s="136"/>
      <c r="E349" s="136"/>
      <c r="F349" s="136"/>
      <c r="G349" s="136"/>
      <c r="H349" s="136"/>
      <c r="I349" s="136"/>
      <c r="J349" s="136"/>
      <c r="K349" s="136"/>
      <c r="L349" s="136"/>
      <c r="M349" s="136"/>
      <c r="N349" s="136"/>
      <c r="O349" s="136"/>
      <c r="P349" s="136"/>
      <c r="Q349" s="136"/>
      <c r="R349" s="136"/>
      <c r="S349" s="136"/>
      <c r="T349" s="136"/>
    </row>
    <row r="350" spans="1:20" x14ac:dyDescent="0.2">
      <c r="A350" s="136"/>
      <c r="B350" s="136"/>
      <c r="C350" s="136"/>
      <c r="D350" s="136"/>
      <c r="E350" s="136"/>
      <c r="F350" s="136"/>
      <c r="G350" s="136"/>
      <c r="H350" s="136"/>
      <c r="I350" s="136"/>
      <c r="J350" s="136"/>
      <c r="K350" s="136"/>
      <c r="L350" s="136"/>
      <c r="M350" s="136"/>
      <c r="N350" s="136"/>
      <c r="O350" s="136"/>
      <c r="P350" s="136"/>
      <c r="Q350" s="136"/>
      <c r="R350" s="136"/>
      <c r="S350" s="136"/>
      <c r="T350" s="136"/>
    </row>
    <row r="351" spans="1:20" x14ac:dyDescent="0.2">
      <c r="A351" s="136"/>
      <c r="B351" s="136"/>
      <c r="C351" s="136"/>
      <c r="D351" s="136"/>
      <c r="E351" s="136"/>
      <c r="F351" s="136"/>
      <c r="G351" s="136"/>
      <c r="H351" s="136"/>
      <c r="I351" s="136"/>
      <c r="J351" s="136"/>
      <c r="K351" s="136"/>
      <c r="L351" s="136"/>
      <c r="M351" s="136"/>
      <c r="N351" s="136"/>
      <c r="O351" s="136"/>
      <c r="P351" s="136"/>
      <c r="Q351" s="136"/>
      <c r="R351" s="136"/>
      <c r="S351" s="136"/>
      <c r="T351" s="136"/>
    </row>
    <row r="352" spans="1:20" x14ac:dyDescent="0.2">
      <c r="A352" s="136"/>
      <c r="B352" s="136"/>
      <c r="C352" s="136"/>
      <c r="D352" s="136"/>
      <c r="E352" s="136"/>
      <c r="F352" s="136"/>
      <c r="G352" s="136"/>
      <c r="H352" s="136"/>
      <c r="I352" s="136"/>
      <c r="J352" s="136"/>
      <c r="K352" s="136"/>
      <c r="L352" s="136"/>
      <c r="M352" s="136"/>
      <c r="N352" s="136"/>
      <c r="O352" s="136"/>
      <c r="P352" s="136"/>
      <c r="Q352" s="136"/>
      <c r="R352" s="136"/>
      <c r="S352" s="136"/>
      <c r="T352" s="136"/>
    </row>
    <row r="353" spans="1:20" x14ac:dyDescent="0.2">
      <c r="A353" s="136"/>
      <c r="B353" s="136"/>
      <c r="C353" s="136"/>
      <c r="D353" s="136"/>
      <c r="E353" s="136"/>
      <c r="F353" s="136"/>
      <c r="G353" s="136"/>
      <c r="H353" s="136"/>
      <c r="I353" s="136"/>
      <c r="J353" s="136"/>
      <c r="K353" s="136"/>
      <c r="L353" s="136"/>
      <c r="M353" s="136"/>
      <c r="N353" s="136"/>
      <c r="O353" s="136"/>
      <c r="P353" s="136"/>
      <c r="Q353" s="136"/>
      <c r="R353" s="136"/>
      <c r="S353" s="136"/>
      <c r="T353" s="136"/>
    </row>
    <row r="354" spans="1:20" x14ac:dyDescent="0.2">
      <c r="A354" s="136"/>
      <c r="B354" s="136"/>
      <c r="C354" s="136"/>
      <c r="D354" s="136"/>
      <c r="E354" s="136"/>
      <c r="F354" s="136"/>
      <c r="G354" s="136"/>
      <c r="H354" s="136"/>
      <c r="I354" s="136"/>
      <c r="J354" s="136"/>
      <c r="K354" s="136"/>
      <c r="L354" s="136"/>
      <c r="M354" s="136"/>
      <c r="N354" s="136"/>
      <c r="O354" s="136"/>
      <c r="P354" s="136"/>
      <c r="Q354" s="136"/>
      <c r="R354" s="136"/>
      <c r="S354" s="136"/>
      <c r="T354" s="136"/>
    </row>
    <row r="355" spans="1:20" x14ac:dyDescent="0.2">
      <c r="A355" s="136"/>
      <c r="B355" s="136"/>
      <c r="C355" s="136"/>
      <c r="D355" s="136"/>
      <c r="E355" s="136"/>
      <c r="F355" s="136"/>
      <c r="G355" s="136"/>
      <c r="H355" s="136"/>
      <c r="I355" s="136"/>
      <c r="J355" s="136"/>
      <c r="K355" s="136"/>
      <c r="L355" s="136"/>
      <c r="M355" s="136"/>
      <c r="N355" s="136"/>
      <c r="O355" s="136"/>
      <c r="P355" s="136"/>
      <c r="Q355" s="136"/>
      <c r="R355" s="136"/>
      <c r="S355" s="136"/>
      <c r="T355" s="136"/>
    </row>
    <row r="356" spans="1:20" x14ac:dyDescent="0.2">
      <c r="A356" s="136"/>
      <c r="B356" s="136"/>
      <c r="C356" s="136"/>
      <c r="D356" s="136"/>
      <c r="E356" s="136"/>
      <c r="F356" s="136"/>
      <c r="G356" s="136"/>
      <c r="H356" s="136"/>
      <c r="I356" s="136"/>
      <c r="J356" s="136"/>
      <c r="K356" s="136"/>
      <c r="L356" s="136"/>
      <c r="M356" s="136"/>
      <c r="N356" s="136"/>
      <c r="O356" s="136"/>
      <c r="P356" s="136"/>
      <c r="Q356" s="136"/>
      <c r="R356" s="136"/>
      <c r="S356" s="136"/>
      <c r="T356" s="136"/>
    </row>
    <row r="357" spans="1:20" x14ac:dyDescent="0.2">
      <c r="A357" s="136"/>
      <c r="B357" s="136"/>
      <c r="C357" s="136"/>
      <c r="D357" s="136"/>
      <c r="E357" s="136"/>
      <c r="F357" s="136"/>
      <c r="G357" s="136"/>
      <c r="H357" s="136"/>
      <c r="I357" s="136"/>
      <c r="J357" s="136"/>
      <c r="K357" s="136"/>
      <c r="L357" s="136"/>
      <c r="M357" s="136"/>
      <c r="N357" s="136"/>
      <c r="O357" s="136"/>
      <c r="P357" s="136"/>
      <c r="Q357" s="136"/>
      <c r="R357" s="136"/>
      <c r="S357" s="136"/>
      <c r="T357" s="136"/>
    </row>
    <row r="358" spans="1:20" x14ac:dyDescent="0.2">
      <c r="A358" s="136"/>
      <c r="B358" s="136"/>
      <c r="C358" s="136"/>
      <c r="D358" s="136"/>
      <c r="E358" s="136"/>
      <c r="F358" s="136"/>
      <c r="G358" s="136"/>
      <c r="H358" s="136"/>
      <c r="I358" s="136"/>
      <c r="J358" s="136"/>
      <c r="K358" s="136"/>
      <c r="L358" s="136"/>
      <c r="M358" s="136"/>
      <c r="N358" s="136"/>
      <c r="O358" s="136"/>
      <c r="P358" s="136"/>
      <c r="Q358" s="136"/>
      <c r="R358" s="136"/>
      <c r="S358" s="136"/>
      <c r="T358" s="136"/>
    </row>
    <row r="359" spans="1:20" x14ac:dyDescent="0.2">
      <c r="A359" s="136"/>
      <c r="B359" s="136"/>
      <c r="C359" s="136"/>
      <c r="D359" s="136"/>
      <c r="E359" s="136"/>
      <c r="F359" s="136"/>
      <c r="G359" s="136"/>
      <c r="H359" s="136"/>
      <c r="I359" s="136"/>
      <c r="J359" s="136"/>
      <c r="K359" s="136"/>
      <c r="L359" s="136"/>
      <c r="M359" s="136"/>
      <c r="N359" s="136"/>
      <c r="O359" s="136"/>
      <c r="P359" s="136"/>
      <c r="Q359" s="136"/>
      <c r="R359" s="136"/>
      <c r="S359" s="136"/>
      <c r="T359" s="136"/>
    </row>
    <row r="360" spans="1:20" x14ac:dyDescent="0.2">
      <c r="A360" s="136"/>
      <c r="B360" s="136"/>
      <c r="C360" s="136"/>
      <c r="D360" s="136"/>
      <c r="E360" s="136"/>
      <c r="F360" s="136"/>
      <c r="G360" s="136"/>
      <c r="H360" s="136"/>
      <c r="I360" s="136"/>
      <c r="J360" s="136"/>
      <c r="K360" s="136"/>
      <c r="L360" s="136"/>
      <c r="M360" s="136"/>
      <c r="N360" s="136"/>
      <c r="O360" s="136"/>
      <c r="P360" s="136"/>
      <c r="Q360" s="136"/>
      <c r="R360" s="136"/>
      <c r="S360" s="136"/>
      <c r="T360" s="136"/>
    </row>
    <row r="361" spans="1:20" x14ac:dyDescent="0.2">
      <c r="A361" s="136"/>
      <c r="B361" s="136"/>
      <c r="C361" s="136"/>
      <c r="D361" s="136"/>
      <c r="E361" s="136"/>
      <c r="F361" s="136"/>
      <c r="G361" s="136"/>
      <c r="H361" s="136"/>
      <c r="I361" s="136"/>
      <c r="J361" s="136"/>
      <c r="K361" s="136"/>
      <c r="L361" s="136"/>
      <c r="M361" s="136"/>
      <c r="N361" s="136"/>
      <c r="O361" s="136"/>
      <c r="P361" s="136"/>
      <c r="Q361" s="136"/>
      <c r="R361" s="136"/>
      <c r="S361" s="136"/>
      <c r="T361" s="136"/>
    </row>
    <row r="362" spans="1:20" x14ac:dyDescent="0.2">
      <c r="A362" s="136"/>
      <c r="B362" s="136"/>
      <c r="C362" s="136"/>
      <c r="D362" s="136"/>
      <c r="E362" s="136"/>
      <c r="F362" s="136"/>
      <c r="G362" s="136"/>
      <c r="H362" s="136"/>
      <c r="I362" s="136"/>
      <c r="J362" s="136"/>
      <c r="K362" s="136"/>
      <c r="L362" s="136"/>
      <c r="M362" s="136"/>
      <c r="N362" s="136"/>
      <c r="O362" s="136"/>
      <c r="P362" s="136"/>
      <c r="Q362" s="136"/>
      <c r="R362" s="136"/>
      <c r="S362" s="136"/>
      <c r="T362" s="136"/>
    </row>
    <row r="363" spans="1:20" x14ac:dyDescent="0.2">
      <c r="A363" s="136"/>
      <c r="B363" s="136"/>
      <c r="C363" s="136"/>
      <c r="D363" s="136"/>
      <c r="E363" s="136"/>
      <c r="F363" s="136"/>
      <c r="G363" s="136"/>
      <c r="H363" s="136"/>
      <c r="I363" s="136"/>
      <c r="J363" s="136"/>
      <c r="K363" s="136"/>
      <c r="L363" s="136"/>
      <c r="M363" s="136"/>
      <c r="N363" s="136"/>
      <c r="O363" s="136"/>
      <c r="P363" s="136"/>
      <c r="Q363" s="136"/>
      <c r="R363" s="136"/>
      <c r="S363" s="136"/>
      <c r="T363" s="136"/>
    </row>
    <row r="364" spans="1:20" x14ac:dyDescent="0.2">
      <c r="A364" s="136"/>
      <c r="B364" s="136"/>
      <c r="C364" s="136"/>
      <c r="D364" s="136"/>
      <c r="E364" s="136"/>
      <c r="F364" s="136"/>
      <c r="G364" s="136"/>
      <c r="H364" s="136"/>
      <c r="I364" s="136"/>
      <c r="J364" s="136"/>
      <c r="K364" s="136"/>
      <c r="L364" s="136"/>
      <c r="M364" s="136"/>
      <c r="N364" s="136"/>
      <c r="O364" s="136"/>
      <c r="P364" s="136"/>
      <c r="Q364" s="136"/>
      <c r="R364" s="136"/>
      <c r="S364" s="136"/>
      <c r="T364" s="136"/>
    </row>
    <row r="365" spans="1:20" x14ac:dyDescent="0.2">
      <c r="A365" s="136"/>
      <c r="B365" s="136"/>
      <c r="C365" s="136"/>
      <c r="D365" s="136"/>
      <c r="E365" s="136"/>
      <c r="F365" s="136"/>
      <c r="G365" s="136"/>
      <c r="H365" s="136"/>
      <c r="I365" s="136"/>
      <c r="J365" s="136"/>
      <c r="K365" s="136"/>
      <c r="L365" s="136"/>
      <c r="M365" s="136"/>
      <c r="N365" s="136"/>
      <c r="O365" s="136"/>
      <c r="P365" s="136"/>
      <c r="Q365" s="136"/>
      <c r="R365" s="136"/>
      <c r="S365" s="136"/>
      <c r="T365" s="136"/>
    </row>
    <row r="366" spans="1:20" x14ac:dyDescent="0.2">
      <c r="A366" s="136"/>
      <c r="B366" s="136"/>
      <c r="C366" s="136"/>
      <c r="D366" s="136"/>
      <c r="E366" s="136"/>
      <c r="F366" s="136"/>
      <c r="G366" s="136"/>
      <c r="H366" s="136"/>
      <c r="I366" s="136"/>
      <c r="J366" s="136"/>
      <c r="K366" s="136"/>
      <c r="L366" s="136"/>
      <c r="M366" s="136"/>
      <c r="N366" s="136"/>
      <c r="O366" s="136"/>
      <c r="P366" s="136"/>
      <c r="Q366" s="136"/>
      <c r="R366" s="136"/>
      <c r="S366" s="136"/>
      <c r="T366" s="136"/>
    </row>
    <row r="367" spans="1:20" x14ac:dyDescent="0.2">
      <c r="A367" s="136"/>
      <c r="B367" s="136"/>
      <c r="C367" s="136"/>
      <c r="D367" s="136"/>
      <c r="E367" s="136"/>
      <c r="F367" s="136"/>
      <c r="G367" s="136"/>
      <c r="H367" s="136"/>
      <c r="I367" s="136"/>
      <c r="J367" s="136"/>
      <c r="K367" s="136"/>
      <c r="L367" s="136"/>
      <c r="M367" s="136"/>
      <c r="N367" s="136"/>
      <c r="O367" s="136"/>
      <c r="P367" s="136"/>
      <c r="Q367" s="136"/>
      <c r="R367" s="136"/>
      <c r="S367" s="136"/>
      <c r="T367" s="136"/>
    </row>
    <row r="368" spans="1:20" x14ac:dyDescent="0.2">
      <c r="A368" s="136"/>
      <c r="B368" s="136"/>
      <c r="C368" s="136"/>
      <c r="D368" s="136"/>
      <c r="E368" s="136"/>
      <c r="F368" s="136"/>
      <c r="G368" s="136"/>
      <c r="H368" s="136"/>
      <c r="I368" s="136"/>
      <c r="J368" s="136"/>
      <c r="K368" s="136"/>
      <c r="L368" s="136"/>
      <c r="M368" s="136"/>
      <c r="N368" s="136"/>
      <c r="O368" s="136"/>
      <c r="P368" s="136"/>
      <c r="Q368" s="136"/>
      <c r="R368" s="136"/>
      <c r="S368" s="136"/>
      <c r="T368" s="136"/>
    </row>
    <row r="369" spans="1:20" x14ac:dyDescent="0.2">
      <c r="A369" s="136"/>
      <c r="B369" s="136"/>
      <c r="C369" s="136"/>
      <c r="D369" s="136"/>
      <c r="E369" s="136"/>
      <c r="F369" s="136"/>
      <c r="G369" s="136"/>
      <c r="H369" s="136"/>
      <c r="I369" s="136"/>
      <c r="J369" s="136"/>
      <c r="K369" s="136"/>
      <c r="L369" s="136"/>
      <c r="M369" s="136"/>
      <c r="N369" s="136"/>
      <c r="O369" s="136"/>
      <c r="P369" s="136"/>
      <c r="Q369" s="136"/>
      <c r="R369" s="136"/>
      <c r="S369" s="136"/>
      <c r="T369" s="136"/>
    </row>
    <row r="370" spans="1:20" x14ac:dyDescent="0.2">
      <c r="A370" s="136"/>
      <c r="B370" s="136"/>
      <c r="C370" s="136"/>
      <c r="D370" s="136"/>
      <c r="E370" s="136"/>
      <c r="F370" s="136"/>
      <c r="G370" s="136"/>
      <c r="H370" s="136"/>
      <c r="I370" s="136"/>
      <c r="J370" s="136"/>
      <c r="K370" s="136"/>
      <c r="L370" s="136"/>
      <c r="M370" s="136"/>
      <c r="N370" s="136"/>
      <c r="O370" s="136"/>
      <c r="P370" s="136"/>
      <c r="Q370" s="136"/>
      <c r="R370" s="136"/>
      <c r="S370" s="136"/>
      <c r="T370" s="136"/>
    </row>
    <row r="371" spans="1:20" x14ac:dyDescent="0.2">
      <c r="A371" s="136"/>
      <c r="B371" s="136"/>
      <c r="C371" s="136"/>
      <c r="D371" s="136"/>
      <c r="E371" s="136"/>
      <c r="F371" s="136"/>
      <c r="G371" s="136"/>
      <c r="H371" s="136"/>
      <c r="I371" s="136"/>
      <c r="J371" s="136"/>
      <c r="K371" s="136"/>
      <c r="L371" s="136"/>
      <c r="M371" s="136"/>
      <c r="N371" s="136"/>
      <c r="O371" s="136"/>
      <c r="P371" s="136"/>
      <c r="Q371" s="136"/>
      <c r="R371" s="136"/>
      <c r="S371" s="136"/>
      <c r="T371" s="136"/>
    </row>
    <row r="372" spans="1:20" x14ac:dyDescent="0.2">
      <c r="A372" s="136"/>
      <c r="B372" s="136"/>
      <c r="C372" s="136"/>
      <c r="D372" s="136"/>
      <c r="E372" s="136"/>
      <c r="F372" s="136"/>
      <c r="G372" s="136"/>
      <c r="H372" s="136"/>
      <c r="I372" s="136"/>
      <c r="J372" s="136"/>
      <c r="K372" s="136"/>
      <c r="L372" s="136"/>
      <c r="M372" s="136"/>
      <c r="N372" s="136"/>
      <c r="O372" s="136"/>
      <c r="P372" s="136"/>
      <c r="Q372" s="136"/>
      <c r="R372" s="136"/>
      <c r="S372" s="136"/>
      <c r="T372" s="136"/>
    </row>
    <row r="373" spans="1:20" x14ac:dyDescent="0.2">
      <c r="A373" s="136"/>
      <c r="B373" s="136"/>
      <c r="C373" s="136"/>
      <c r="D373" s="136"/>
      <c r="E373" s="136"/>
      <c r="F373" s="136"/>
      <c r="G373" s="136"/>
      <c r="H373" s="136"/>
      <c r="I373" s="136"/>
      <c r="J373" s="136"/>
      <c r="K373" s="136"/>
      <c r="L373" s="136"/>
      <c r="M373" s="136"/>
      <c r="N373" s="136"/>
      <c r="O373" s="136"/>
      <c r="P373" s="136"/>
      <c r="Q373" s="136"/>
      <c r="R373" s="136"/>
      <c r="S373" s="136"/>
      <c r="T373" s="136"/>
    </row>
    <row r="374" spans="1:20" x14ac:dyDescent="0.2">
      <c r="A374" s="136"/>
      <c r="B374" s="136"/>
      <c r="C374" s="136"/>
      <c r="D374" s="136"/>
      <c r="E374" s="136"/>
      <c r="F374" s="136"/>
      <c r="G374" s="136"/>
      <c r="H374" s="136"/>
      <c r="I374" s="136"/>
      <c r="J374" s="136"/>
      <c r="K374" s="136"/>
      <c r="L374" s="136"/>
      <c r="M374" s="136"/>
      <c r="N374" s="136"/>
      <c r="O374" s="136"/>
      <c r="P374" s="136"/>
      <c r="Q374" s="136"/>
      <c r="R374" s="136"/>
      <c r="S374" s="136"/>
      <c r="T374" s="136"/>
    </row>
    <row r="375" spans="1:20" x14ac:dyDescent="0.2">
      <c r="A375" s="136"/>
      <c r="B375" s="136"/>
      <c r="C375" s="136"/>
      <c r="D375" s="136"/>
      <c r="E375" s="136"/>
      <c r="F375" s="136"/>
      <c r="G375" s="136"/>
      <c r="H375" s="136"/>
      <c r="I375" s="136"/>
      <c r="J375" s="136"/>
      <c r="K375" s="136"/>
      <c r="L375" s="136"/>
      <c r="M375" s="136"/>
      <c r="N375" s="136"/>
      <c r="O375" s="136"/>
      <c r="P375" s="136"/>
      <c r="Q375" s="136"/>
      <c r="R375" s="136"/>
      <c r="S375" s="136"/>
      <c r="T375" s="136"/>
    </row>
    <row r="376" spans="1:20" x14ac:dyDescent="0.2">
      <c r="A376" s="136"/>
      <c r="B376" s="136"/>
      <c r="C376" s="136"/>
      <c r="D376" s="136"/>
      <c r="E376" s="136"/>
      <c r="F376" s="136"/>
      <c r="G376" s="136"/>
      <c r="H376" s="136"/>
      <c r="I376" s="136"/>
      <c r="J376" s="136"/>
      <c r="K376" s="136"/>
      <c r="L376" s="136"/>
      <c r="M376" s="136"/>
      <c r="N376" s="136"/>
      <c r="O376" s="136"/>
      <c r="P376" s="136"/>
      <c r="Q376" s="136"/>
      <c r="R376" s="136"/>
      <c r="S376" s="136"/>
      <c r="T376" s="136"/>
    </row>
    <row r="377" spans="1:20" x14ac:dyDescent="0.2">
      <c r="A377" s="136"/>
      <c r="B377" s="136"/>
      <c r="C377" s="136"/>
      <c r="D377" s="136"/>
      <c r="E377" s="136"/>
      <c r="F377" s="136"/>
      <c r="G377" s="136"/>
      <c r="H377" s="136"/>
      <c r="I377" s="136"/>
      <c r="J377" s="136"/>
      <c r="K377" s="136"/>
      <c r="L377" s="136"/>
      <c r="M377" s="136"/>
      <c r="N377" s="136"/>
      <c r="O377" s="136"/>
      <c r="P377" s="136"/>
      <c r="Q377" s="136"/>
      <c r="R377" s="136"/>
      <c r="S377" s="136"/>
      <c r="T377" s="136"/>
    </row>
    <row r="378" spans="1:20" x14ac:dyDescent="0.2">
      <c r="A378" s="136"/>
      <c r="B378" s="136"/>
      <c r="C378" s="136"/>
      <c r="D378" s="136"/>
      <c r="E378" s="136"/>
      <c r="F378" s="136"/>
      <c r="G378" s="136"/>
      <c r="H378" s="136"/>
      <c r="I378" s="136"/>
      <c r="J378" s="136"/>
      <c r="K378" s="136"/>
      <c r="L378" s="136"/>
      <c r="M378" s="136"/>
      <c r="N378" s="136"/>
      <c r="O378" s="136"/>
      <c r="P378" s="136"/>
      <c r="Q378" s="136"/>
      <c r="R378" s="136"/>
      <c r="S378" s="136"/>
      <c r="T378" s="136"/>
    </row>
    <row r="379" spans="1:20" x14ac:dyDescent="0.2">
      <c r="A379" s="136"/>
      <c r="B379" s="136"/>
      <c r="C379" s="136"/>
      <c r="D379" s="136"/>
      <c r="E379" s="136"/>
      <c r="F379" s="136"/>
      <c r="G379" s="136"/>
      <c r="H379" s="136"/>
      <c r="I379" s="136"/>
      <c r="J379" s="136"/>
      <c r="K379" s="136"/>
      <c r="L379" s="136"/>
      <c r="M379" s="136"/>
      <c r="N379" s="136"/>
      <c r="O379" s="136"/>
      <c r="P379" s="136"/>
      <c r="Q379" s="136"/>
      <c r="R379" s="136"/>
      <c r="S379" s="136"/>
      <c r="T379" s="136"/>
    </row>
    <row r="380" spans="1:20" x14ac:dyDescent="0.2">
      <c r="A380" s="136"/>
      <c r="B380" s="136"/>
      <c r="C380" s="136"/>
      <c r="D380" s="136"/>
      <c r="E380" s="136"/>
      <c r="F380" s="136"/>
      <c r="G380" s="136"/>
      <c r="H380" s="136"/>
      <c r="I380" s="136"/>
      <c r="J380" s="136"/>
      <c r="K380" s="136"/>
      <c r="L380" s="136"/>
      <c r="M380" s="136"/>
      <c r="N380" s="136"/>
      <c r="O380" s="136"/>
      <c r="P380" s="136"/>
      <c r="Q380" s="136"/>
      <c r="R380" s="136"/>
      <c r="S380" s="136"/>
      <c r="T380" s="136"/>
    </row>
    <row r="381" spans="1:20" x14ac:dyDescent="0.2">
      <c r="A381" s="136"/>
      <c r="B381" s="136"/>
      <c r="C381" s="136"/>
      <c r="D381" s="136"/>
      <c r="E381" s="136"/>
      <c r="F381" s="136"/>
      <c r="G381" s="136"/>
      <c r="H381" s="136"/>
      <c r="I381" s="136"/>
      <c r="J381" s="136"/>
      <c r="K381" s="136"/>
      <c r="L381" s="136"/>
      <c r="M381" s="136"/>
      <c r="N381" s="136"/>
      <c r="O381" s="136"/>
      <c r="P381" s="136"/>
      <c r="Q381" s="136"/>
      <c r="R381" s="136"/>
      <c r="S381" s="136"/>
      <c r="T381" s="136"/>
    </row>
    <row r="382" spans="1:20" x14ac:dyDescent="0.2">
      <c r="A382" s="136"/>
      <c r="B382" s="136"/>
      <c r="C382" s="136"/>
      <c r="D382" s="136"/>
      <c r="E382" s="136"/>
      <c r="F382" s="136"/>
      <c r="G382" s="136"/>
      <c r="H382" s="136"/>
      <c r="I382" s="136"/>
      <c r="J382" s="136"/>
      <c r="K382" s="136"/>
      <c r="L382" s="136"/>
      <c r="M382" s="136"/>
      <c r="N382" s="136"/>
      <c r="O382" s="136"/>
      <c r="P382" s="136"/>
      <c r="Q382" s="136"/>
      <c r="R382" s="136"/>
      <c r="S382" s="136"/>
      <c r="T382" s="136"/>
    </row>
    <row r="383" spans="1:20" x14ac:dyDescent="0.2">
      <c r="A383" s="136"/>
      <c r="B383" s="136"/>
      <c r="C383" s="136"/>
      <c r="D383" s="136"/>
      <c r="E383" s="136"/>
      <c r="F383" s="136"/>
      <c r="G383" s="136"/>
      <c r="H383" s="136"/>
      <c r="I383" s="136"/>
      <c r="J383" s="136"/>
      <c r="K383" s="136"/>
      <c r="L383" s="136"/>
      <c r="M383" s="136"/>
      <c r="N383" s="136"/>
      <c r="O383" s="136"/>
      <c r="P383" s="136"/>
      <c r="Q383" s="136"/>
      <c r="R383" s="136"/>
      <c r="S383" s="136"/>
      <c r="T383" s="136"/>
    </row>
  </sheetData>
  <sheetProtection selectLockedCells="1"/>
  <mergeCells count="139">
    <mergeCell ref="C46:H46"/>
    <mergeCell ref="C47:H47"/>
    <mergeCell ref="C41:H41"/>
    <mergeCell ref="C42:H42"/>
    <mergeCell ref="C43:H43"/>
    <mergeCell ref="C44:H44"/>
    <mergeCell ref="C45:H45"/>
    <mergeCell ref="C36:H36"/>
    <mergeCell ref="C37:H37"/>
    <mergeCell ref="C38:H38"/>
    <mergeCell ref="C39:H39"/>
    <mergeCell ref="C40:H40"/>
    <mergeCell ref="C32:H32"/>
    <mergeCell ref="C33:H33"/>
    <mergeCell ref="C34:H34"/>
    <mergeCell ref="C35:H35"/>
    <mergeCell ref="C26:H26"/>
    <mergeCell ref="C27:H27"/>
    <mergeCell ref="C28:H28"/>
    <mergeCell ref="C29:H29"/>
    <mergeCell ref="C30:H30"/>
    <mergeCell ref="C50:H50"/>
    <mergeCell ref="L5:L6"/>
    <mergeCell ref="C7:H7"/>
    <mergeCell ref="C48:H48"/>
    <mergeCell ref="C49:H49"/>
    <mergeCell ref="C8:H8"/>
    <mergeCell ref="C9:H9"/>
    <mergeCell ref="C10:H10"/>
    <mergeCell ref="C11:H11"/>
    <mergeCell ref="C12:H12"/>
    <mergeCell ref="C13:H13"/>
    <mergeCell ref="C14:H14"/>
    <mergeCell ref="C15:H15"/>
    <mergeCell ref="C21:H21"/>
    <mergeCell ref="C22:H22"/>
    <mergeCell ref="C23:H23"/>
    <mergeCell ref="C24:H24"/>
    <mergeCell ref="C25:H25"/>
    <mergeCell ref="C16:H16"/>
    <mergeCell ref="C17:H17"/>
    <mergeCell ref="C18:H18"/>
    <mergeCell ref="C19:H19"/>
    <mergeCell ref="C20:H20"/>
    <mergeCell ref="C31:H31"/>
    <mergeCell ref="A1:N1"/>
    <mergeCell ref="A4:N4"/>
    <mergeCell ref="A3:N3"/>
    <mergeCell ref="A2:N2"/>
    <mergeCell ref="C62:H62"/>
    <mergeCell ref="C51:H51"/>
    <mergeCell ref="C52:H52"/>
    <mergeCell ref="C53:H53"/>
    <mergeCell ref="C54:H54"/>
    <mergeCell ref="C55:H55"/>
    <mergeCell ref="C56:H56"/>
    <mergeCell ref="C57:H57"/>
    <mergeCell ref="C58:H58"/>
    <mergeCell ref="C59:H59"/>
    <mergeCell ref="C60:H60"/>
    <mergeCell ref="C61:H61"/>
    <mergeCell ref="A5:A6"/>
    <mergeCell ref="B5:B6"/>
    <mergeCell ref="C5:H6"/>
    <mergeCell ref="I5:I6"/>
    <mergeCell ref="J5:J6"/>
    <mergeCell ref="K5:K6"/>
    <mergeCell ref="M5:M6"/>
    <mergeCell ref="N5:N6"/>
    <mergeCell ref="C74:H74"/>
    <mergeCell ref="C63:H63"/>
    <mergeCell ref="C64:H64"/>
    <mergeCell ref="C65:H65"/>
    <mergeCell ref="C66:H66"/>
    <mergeCell ref="C67:H67"/>
    <mergeCell ref="C68:H68"/>
    <mergeCell ref="C69:H69"/>
    <mergeCell ref="C70:H70"/>
    <mergeCell ref="C71:H71"/>
    <mergeCell ref="C72:H72"/>
    <mergeCell ref="C73:H73"/>
    <mergeCell ref="C75:H75"/>
    <mergeCell ref="C76:H76"/>
    <mergeCell ref="C77:H77"/>
    <mergeCell ref="C78:H78"/>
    <mergeCell ref="C79:H79"/>
    <mergeCell ref="C80:H80"/>
    <mergeCell ref="C81:H81"/>
    <mergeCell ref="C82:H82"/>
    <mergeCell ref="C83:H83"/>
    <mergeCell ref="C84:H84"/>
    <mergeCell ref="C85:H85"/>
    <mergeCell ref="E88:N88"/>
    <mergeCell ref="O88:T88"/>
    <mergeCell ref="A86:H87"/>
    <mergeCell ref="A88:D88"/>
    <mergeCell ref="A91:B91"/>
    <mergeCell ref="C91:D91"/>
    <mergeCell ref="A89:B89"/>
    <mergeCell ref="C89:D89"/>
    <mergeCell ref="A90:B90"/>
    <mergeCell ref="C90:D90"/>
    <mergeCell ref="A112:B112"/>
    <mergeCell ref="A109:B109"/>
    <mergeCell ref="A96:B96"/>
    <mergeCell ref="A97:B97"/>
    <mergeCell ref="A98:B98"/>
    <mergeCell ref="E103:N103"/>
    <mergeCell ref="O103:T103"/>
    <mergeCell ref="A99:B99"/>
    <mergeCell ref="A100:B100"/>
    <mergeCell ref="A101:B101"/>
    <mergeCell ref="A102:B102"/>
    <mergeCell ref="C102:D102"/>
    <mergeCell ref="A103:D103"/>
    <mergeCell ref="A110:B110"/>
    <mergeCell ref="A111:B111"/>
    <mergeCell ref="AF91:AN91"/>
    <mergeCell ref="A92:B92"/>
    <mergeCell ref="A93:B93"/>
    <mergeCell ref="A94:B94"/>
    <mergeCell ref="A95:B95"/>
    <mergeCell ref="K120:O121"/>
    <mergeCell ref="Q120:T121"/>
    <mergeCell ref="A106:B106"/>
    <mergeCell ref="A107:B107"/>
    <mergeCell ref="A108:B108"/>
    <mergeCell ref="Q119:T119"/>
    <mergeCell ref="K116:O116"/>
    <mergeCell ref="K117:O117"/>
    <mergeCell ref="K118:O118"/>
    <mergeCell ref="K119:O119"/>
    <mergeCell ref="A113:B113"/>
    <mergeCell ref="A114:B114"/>
    <mergeCell ref="Q116:T116"/>
    <mergeCell ref="Q117:T117"/>
    <mergeCell ref="Q118:T118"/>
    <mergeCell ref="A104:B104"/>
    <mergeCell ref="A105:B105"/>
  </mergeCells>
  <conditionalFormatting sqref="B7:N85">
    <cfRule type="expression" dxfId="0" priority="2" stopIfTrue="1">
      <formula>#REF!="BAŞARISIZ"</formula>
    </cfRule>
  </conditionalFormatting>
  <dataValidations count="2">
    <dataValidation allowBlank="1" showInputMessage="1" showErrorMessage="1" prompt="Öğrencinin 1. sözlüden aldığı puanı giriniz." sqref="L7:L85" xr:uid="{00000000-0002-0000-0800-000003000000}"/>
    <dataValidation allowBlank="1" showInputMessage="1" showErrorMessage="1" prompt="Öğrencinin sorudan aldığı puan değerini giriniz." sqref="L114:O115" xr:uid="{9EB590F7-EFA1-47CE-9E21-86537D7310D7}"/>
  </dataValidations>
  <pageMargins left="0.26" right="0.23" top="0.26" bottom="0.16" header="0.23" footer="0.21"/>
  <pageSetup paperSize="9" scale="79"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ayfa3">
    <tabColor theme="0" tint="-4.9989318521683403E-2"/>
  </sheetPr>
  <dimension ref="A1:M47"/>
  <sheetViews>
    <sheetView zoomScaleNormal="100" workbookViewId="0"/>
  </sheetViews>
  <sheetFormatPr defaultColWidth="9.140625" defaultRowHeight="12.75" x14ac:dyDescent="0.2"/>
  <cols>
    <col min="1" max="1" width="10.7109375" style="3" customWidth="1"/>
    <col min="2" max="8" width="8.42578125" style="3" customWidth="1"/>
    <col min="9" max="9" width="10.42578125" style="3" bestFit="1" customWidth="1"/>
    <col min="10" max="16384" width="9.140625" style="3"/>
  </cols>
  <sheetData>
    <row r="1" spans="1:13" ht="18" customHeight="1" x14ac:dyDescent="0.2">
      <c r="A1" s="1"/>
      <c r="B1" s="2"/>
      <c r="C1" s="2"/>
      <c r="D1" s="2"/>
      <c r="E1" s="2"/>
      <c r="F1" s="2"/>
      <c r="G1" s="2"/>
      <c r="H1" s="2"/>
      <c r="I1" s="2"/>
      <c r="J1" s="1"/>
      <c r="K1" s="1"/>
      <c r="L1" s="1"/>
      <c r="M1" s="1"/>
    </row>
    <row r="2" spans="1:13" ht="9" customHeight="1" x14ac:dyDescent="0.2">
      <c r="A2" s="1"/>
      <c r="B2" s="160" t="s">
        <v>3</v>
      </c>
      <c r="C2" s="161"/>
      <c r="D2" s="161"/>
      <c r="E2" s="161"/>
      <c r="F2" s="161"/>
      <c r="G2" s="161"/>
      <c r="H2" s="161"/>
      <c r="I2" s="162"/>
      <c r="J2" s="2"/>
      <c r="K2" s="1"/>
      <c r="L2" s="1"/>
      <c r="M2" s="1"/>
    </row>
    <row r="3" spans="1:13" ht="6.75" customHeight="1" x14ac:dyDescent="0.2">
      <c r="A3" s="1"/>
      <c r="B3" s="163"/>
      <c r="C3" s="164"/>
      <c r="D3" s="164"/>
      <c r="E3" s="164"/>
      <c r="F3" s="164"/>
      <c r="G3" s="164"/>
      <c r="H3" s="164"/>
      <c r="I3" s="165"/>
      <c r="J3" s="2"/>
      <c r="K3" s="1"/>
      <c r="L3" s="1"/>
      <c r="M3" s="1"/>
    </row>
    <row r="4" spans="1:13" ht="18" customHeight="1" x14ac:dyDescent="0.2">
      <c r="A4" s="1"/>
      <c r="B4" s="166"/>
      <c r="C4" s="167"/>
      <c r="D4" s="167"/>
      <c r="E4" s="167"/>
      <c r="F4" s="167"/>
      <c r="G4" s="167"/>
      <c r="H4" s="167"/>
      <c r="I4" s="168"/>
      <c r="J4" s="2"/>
      <c r="K4" s="1"/>
      <c r="L4" s="1"/>
      <c r="M4" s="1"/>
    </row>
    <row r="5" spans="1:13" ht="12" customHeight="1" x14ac:dyDescent="0.2">
      <c r="A5" s="1"/>
      <c r="B5" s="159" t="s">
        <v>5</v>
      </c>
      <c r="C5" s="159"/>
      <c r="D5" s="159"/>
      <c r="E5" s="169" t="s">
        <v>170</v>
      </c>
      <c r="F5" s="169"/>
      <c r="G5" s="169"/>
      <c r="H5" s="169"/>
      <c r="I5" s="169"/>
      <c r="J5" s="2"/>
      <c r="K5" s="1"/>
      <c r="L5" s="1"/>
      <c r="M5" s="1"/>
    </row>
    <row r="6" spans="1:13" ht="12" customHeight="1" x14ac:dyDescent="0.2">
      <c r="A6" s="1"/>
      <c r="B6" s="159"/>
      <c r="C6" s="159"/>
      <c r="D6" s="159"/>
      <c r="E6" s="169"/>
      <c r="F6" s="169"/>
      <c r="G6" s="169"/>
      <c r="H6" s="169"/>
      <c r="I6" s="169"/>
      <c r="J6" s="2"/>
      <c r="K6" s="1"/>
      <c r="L6" s="1"/>
      <c r="M6" s="1"/>
    </row>
    <row r="7" spans="1:13" ht="12" customHeight="1" x14ac:dyDescent="0.2">
      <c r="A7" s="1"/>
      <c r="B7" s="159" t="s">
        <v>30</v>
      </c>
      <c r="C7" s="159"/>
      <c r="D7" s="159"/>
      <c r="E7" s="169"/>
      <c r="F7" s="169"/>
      <c r="G7" s="169"/>
      <c r="H7" s="169"/>
      <c r="I7" s="169"/>
      <c r="J7" s="2"/>
      <c r="K7" s="1"/>
      <c r="L7" s="1"/>
      <c r="M7" s="1"/>
    </row>
    <row r="8" spans="1:13" ht="12" customHeight="1" x14ac:dyDescent="0.2">
      <c r="A8" s="1"/>
      <c r="B8" s="159"/>
      <c r="C8" s="159"/>
      <c r="D8" s="159"/>
      <c r="E8" s="169"/>
      <c r="F8" s="169"/>
      <c r="G8" s="169"/>
      <c r="H8" s="169"/>
      <c r="I8" s="169"/>
      <c r="J8" s="2"/>
      <c r="K8" s="1"/>
      <c r="L8" s="1"/>
      <c r="M8" s="1"/>
    </row>
    <row r="9" spans="1:13" ht="12" customHeight="1" x14ac:dyDescent="0.2">
      <c r="A9" s="1"/>
      <c r="B9" s="159" t="s">
        <v>6</v>
      </c>
      <c r="C9" s="159"/>
      <c r="D9" s="159"/>
      <c r="E9" s="169"/>
      <c r="F9" s="169"/>
      <c r="G9" s="169"/>
      <c r="H9" s="169"/>
      <c r="I9" s="169"/>
      <c r="J9" s="2"/>
      <c r="K9" s="1"/>
      <c r="L9" s="1"/>
      <c r="M9" s="1"/>
    </row>
    <row r="10" spans="1:13" ht="12" customHeight="1" x14ac:dyDescent="0.2">
      <c r="A10" s="1"/>
      <c r="B10" s="159"/>
      <c r="C10" s="159"/>
      <c r="D10" s="159"/>
      <c r="E10" s="169"/>
      <c r="F10" s="169"/>
      <c r="G10" s="169"/>
      <c r="H10" s="169"/>
      <c r="I10" s="169"/>
      <c r="J10" s="2"/>
      <c r="K10" s="1"/>
      <c r="L10" s="1"/>
      <c r="M10" s="1"/>
    </row>
    <row r="11" spans="1:13" ht="12" customHeight="1" x14ac:dyDescent="0.2">
      <c r="A11" s="1"/>
      <c r="B11" s="159" t="s">
        <v>7</v>
      </c>
      <c r="C11" s="159"/>
      <c r="D11" s="159"/>
      <c r="E11" s="169"/>
      <c r="F11" s="169"/>
      <c r="G11" s="169"/>
      <c r="H11" s="169"/>
      <c r="I11" s="169"/>
      <c r="J11" s="2"/>
      <c r="K11" s="1"/>
      <c r="L11" s="1"/>
      <c r="M11" s="1"/>
    </row>
    <row r="12" spans="1:13" ht="12" customHeight="1" x14ac:dyDescent="0.2">
      <c r="A12" s="1"/>
      <c r="B12" s="159"/>
      <c r="C12" s="159"/>
      <c r="D12" s="159"/>
      <c r="E12" s="169"/>
      <c r="F12" s="169"/>
      <c r="G12" s="169"/>
      <c r="H12" s="169"/>
      <c r="I12" s="169"/>
      <c r="J12" s="2"/>
      <c r="K12" s="1"/>
      <c r="L12" s="1"/>
      <c r="M12" s="1"/>
    </row>
    <row r="13" spans="1:13" ht="12" customHeight="1" x14ac:dyDescent="0.2">
      <c r="A13" s="1"/>
      <c r="B13" s="159" t="s">
        <v>8</v>
      </c>
      <c r="C13" s="159"/>
      <c r="D13" s="159"/>
      <c r="E13" s="169" t="s">
        <v>171</v>
      </c>
      <c r="F13" s="169"/>
      <c r="G13" s="169"/>
      <c r="H13" s="169"/>
      <c r="I13" s="169"/>
      <c r="J13" s="2"/>
      <c r="K13" s="1"/>
      <c r="L13" s="1"/>
      <c r="M13" s="1"/>
    </row>
    <row r="14" spans="1:13" ht="12" customHeight="1" x14ac:dyDescent="0.2">
      <c r="A14" s="1"/>
      <c r="B14" s="159"/>
      <c r="C14" s="159"/>
      <c r="D14" s="159"/>
      <c r="E14" s="169"/>
      <c r="F14" s="169"/>
      <c r="G14" s="169"/>
      <c r="H14" s="169"/>
      <c r="I14" s="169"/>
      <c r="J14" s="2"/>
      <c r="K14" s="1"/>
      <c r="L14" s="1"/>
      <c r="M14" s="1"/>
    </row>
    <row r="15" spans="1:13" ht="12" customHeight="1" x14ac:dyDescent="0.2">
      <c r="A15" s="1"/>
      <c r="B15" s="159" t="s">
        <v>9</v>
      </c>
      <c r="C15" s="159"/>
      <c r="D15" s="159"/>
      <c r="E15" s="169" t="s">
        <v>172</v>
      </c>
      <c r="F15" s="169"/>
      <c r="G15" s="169"/>
      <c r="H15" s="169"/>
      <c r="I15" s="169"/>
      <c r="J15" s="2"/>
      <c r="K15" s="1"/>
      <c r="L15" s="1"/>
      <c r="M15" s="1"/>
    </row>
    <row r="16" spans="1:13" ht="12" customHeight="1" x14ac:dyDescent="0.2">
      <c r="A16" s="1"/>
      <c r="B16" s="159"/>
      <c r="C16" s="159"/>
      <c r="D16" s="159"/>
      <c r="E16" s="169"/>
      <c r="F16" s="169"/>
      <c r="G16" s="169"/>
      <c r="H16" s="169"/>
      <c r="I16" s="169"/>
      <c r="J16" s="2"/>
      <c r="K16" s="1"/>
      <c r="L16" s="1"/>
      <c r="M16" s="1"/>
    </row>
    <row r="17" spans="1:13" ht="12" customHeight="1" x14ac:dyDescent="0.2">
      <c r="A17" s="1"/>
      <c r="B17" s="159" t="s">
        <v>46</v>
      </c>
      <c r="C17" s="159"/>
      <c r="D17" s="159"/>
      <c r="E17" s="169"/>
      <c r="F17" s="169"/>
      <c r="G17" s="169"/>
      <c r="H17" s="169"/>
      <c r="I17" s="169"/>
      <c r="J17" s="2"/>
      <c r="K17" s="1"/>
      <c r="L17" s="1"/>
      <c r="M17" s="1"/>
    </row>
    <row r="18" spans="1:13" ht="12" customHeight="1" x14ac:dyDescent="0.2">
      <c r="A18" s="1"/>
      <c r="B18" s="159"/>
      <c r="C18" s="159"/>
      <c r="D18" s="159"/>
      <c r="E18" s="169"/>
      <c r="F18" s="169"/>
      <c r="G18" s="169"/>
      <c r="H18" s="169"/>
      <c r="I18" s="169"/>
      <c r="J18" s="2"/>
      <c r="K18" s="1"/>
      <c r="L18" s="1"/>
      <c r="M18" s="1"/>
    </row>
    <row r="19" spans="1:13" ht="12" customHeight="1" x14ac:dyDescent="0.2">
      <c r="A19" s="1"/>
      <c r="B19" s="159" t="s">
        <v>10</v>
      </c>
      <c r="C19" s="159"/>
      <c r="D19" s="159"/>
      <c r="E19" s="169" t="s">
        <v>173</v>
      </c>
      <c r="F19" s="169"/>
      <c r="G19" s="169"/>
      <c r="H19" s="169"/>
      <c r="I19" s="169"/>
      <c r="J19" s="2"/>
      <c r="K19" s="1"/>
      <c r="L19" s="1"/>
      <c r="M19" s="1"/>
    </row>
    <row r="20" spans="1:13" ht="12" customHeight="1" x14ac:dyDescent="0.2">
      <c r="A20" s="1"/>
      <c r="B20" s="171"/>
      <c r="C20" s="171"/>
      <c r="D20" s="171"/>
      <c r="E20" s="172"/>
      <c r="F20" s="172"/>
      <c r="G20" s="172"/>
      <c r="H20" s="172"/>
      <c r="I20" s="172"/>
      <c r="J20" s="2"/>
      <c r="K20" s="1"/>
      <c r="L20" s="1"/>
      <c r="M20" s="1"/>
    </row>
    <row r="21" spans="1:13" ht="18" customHeight="1" x14ac:dyDescent="0.2">
      <c r="A21" s="1"/>
      <c r="B21" s="170" t="s">
        <v>48</v>
      </c>
      <c r="C21" s="170"/>
      <c r="D21" s="170"/>
      <c r="E21" s="170"/>
      <c r="F21" s="170" t="s">
        <v>47</v>
      </c>
      <c r="G21" s="170"/>
      <c r="H21" s="170"/>
      <c r="I21" s="170"/>
      <c r="J21" s="2"/>
      <c r="K21" s="1"/>
      <c r="L21" s="1"/>
      <c r="M21" s="1"/>
    </row>
    <row r="22" spans="1:13" ht="18" customHeight="1" x14ac:dyDescent="0.2">
      <c r="A22" s="1"/>
      <c r="B22" s="170"/>
      <c r="C22" s="170"/>
      <c r="D22" s="170"/>
      <c r="E22" s="170"/>
      <c r="F22" s="170"/>
      <c r="G22" s="170"/>
      <c r="H22" s="170"/>
      <c r="I22" s="170"/>
      <c r="J22" s="2"/>
      <c r="K22" s="1"/>
      <c r="L22" s="1"/>
      <c r="M22" s="1"/>
    </row>
    <row r="23" spans="1:13" ht="18" customHeight="1" x14ac:dyDescent="0.2">
      <c r="A23" s="1"/>
      <c r="B23" s="2"/>
      <c r="C23" s="2"/>
      <c r="D23" s="2"/>
      <c r="E23" s="2"/>
      <c r="F23" s="2"/>
      <c r="G23" s="2"/>
      <c r="H23" s="2"/>
      <c r="I23" s="2"/>
      <c r="J23" s="2"/>
      <c r="K23" s="1"/>
      <c r="L23" s="1"/>
      <c r="M23" s="1"/>
    </row>
    <row r="24" spans="1:13" ht="18" customHeight="1" x14ac:dyDescent="0.2">
      <c r="A24" s="1"/>
      <c r="B24" s="2"/>
      <c r="C24" s="2"/>
      <c r="D24" s="2"/>
      <c r="E24" s="2"/>
      <c r="F24" s="2"/>
      <c r="G24" s="2"/>
      <c r="H24" s="2"/>
      <c r="I24" s="2"/>
      <c r="J24" s="2"/>
      <c r="K24" s="1"/>
      <c r="L24" s="1"/>
      <c r="M24" s="1"/>
    </row>
    <row r="25" spans="1:13" ht="18" customHeight="1" x14ac:dyDescent="0.2">
      <c r="A25" s="1"/>
      <c r="B25" s="2"/>
      <c r="C25" s="2"/>
      <c r="D25" s="2"/>
      <c r="E25" s="2"/>
      <c r="F25" s="2"/>
      <c r="G25" s="2"/>
      <c r="H25" s="2"/>
      <c r="I25" s="2"/>
      <c r="J25" s="2"/>
      <c r="K25" s="1"/>
      <c r="L25" s="1"/>
      <c r="M25" s="1"/>
    </row>
    <row r="26" spans="1:13" ht="18" customHeight="1" x14ac:dyDescent="0.2">
      <c r="A26" s="1"/>
      <c r="B26" s="2"/>
      <c r="C26" s="2"/>
      <c r="D26" s="2"/>
      <c r="E26" s="2"/>
      <c r="F26" s="2"/>
      <c r="G26" s="2"/>
      <c r="H26" s="2"/>
      <c r="I26" s="2"/>
      <c r="J26" s="2"/>
      <c r="K26" s="1"/>
      <c r="L26" s="1"/>
      <c r="M26" s="1"/>
    </row>
    <row r="27" spans="1:13" ht="18" customHeight="1" x14ac:dyDescent="0.2">
      <c r="A27" s="1"/>
      <c r="B27" s="2"/>
      <c r="C27" s="2"/>
      <c r="D27" s="2"/>
      <c r="E27" s="2"/>
      <c r="F27" s="2"/>
      <c r="G27" s="2"/>
      <c r="H27" s="2"/>
      <c r="I27" s="2"/>
      <c r="J27" s="2"/>
      <c r="K27" s="1"/>
      <c r="L27" s="1"/>
      <c r="M27" s="1"/>
    </row>
    <row r="28" spans="1:13" ht="18" customHeight="1" x14ac:dyDescent="0.2">
      <c r="A28" s="1"/>
      <c r="B28" s="2"/>
      <c r="C28" s="2"/>
      <c r="D28" s="2"/>
      <c r="E28" s="2"/>
      <c r="F28" s="2"/>
      <c r="G28" s="2"/>
      <c r="H28" s="2"/>
      <c r="I28" s="2"/>
      <c r="J28" s="2"/>
      <c r="K28" s="1"/>
      <c r="L28" s="1"/>
      <c r="M28" s="1"/>
    </row>
    <row r="29" spans="1:13" ht="18" customHeight="1" x14ac:dyDescent="0.2">
      <c r="A29" s="1"/>
      <c r="B29" s="2"/>
      <c r="C29" s="2"/>
      <c r="D29" s="2"/>
      <c r="E29" s="2"/>
      <c r="F29" s="2"/>
      <c r="G29" s="2"/>
      <c r="H29" s="2"/>
      <c r="I29" s="2"/>
      <c r="J29" s="2"/>
      <c r="K29" s="1"/>
      <c r="L29" s="1"/>
      <c r="M29" s="1"/>
    </row>
    <row r="30" spans="1:13" ht="18" customHeight="1" x14ac:dyDescent="0.2">
      <c r="A30" s="1"/>
      <c r="B30" s="2"/>
      <c r="C30" s="2"/>
      <c r="D30" s="2"/>
      <c r="E30" s="2"/>
      <c r="F30" s="2"/>
      <c r="G30" s="2"/>
      <c r="H30" s="2"/>
      <c r="I30" s="2"/>
      <c r="J30" s="2"/>
      <c r="K30" s="1"/>
      <c r="L30" s="1"/>
      <c r="M30" s="1"/>
    </row>
    <row r="31" spans="1:13" ht="18" customHeight="1" x14ac:dyDescent="0.2">
      <c r="A31" s="1"/>
      <c r="B31" s="2"/>
      <c r="C31" s="2"/>
      <c r="D31" s="2"/>
      <c r="E31" s="2"/>
      <c r="F31" s="2"/>
      <c r="G31" s="2"/>
      <c r="H31" s="2"/>
      <c r="I31" s="2"/>
      <c r="J31" s="2"/>
      <c r="K31" s="1"/>
      <c r="L31" s="1"/>
      <c r="M31" s="1"/>
    </row>
    <row r="32" spans="1:13" ht="18" customHeight="1" x14ac:dyDescent="0.2">
      <c r="A32" s="1"/>
      <c r="B32" s="2"/>
      <c r="C32" s="2"/>
      <c r="D32" s="2"/>
      <c r="E32" s="2"/>
      <c r="F32" s="2"/>
      <c r="G32" s="2"/>
      <c r="H32" s="2"/>
      <c r="I32" s="2"/>
      <c r="J32" s="2"/>
      <c r="K32" s="1"/>
      <c r="L32" s="1"/>
      <c r="M32" s="1"/>
    </row>
    <row r="33" spans="1:13" ht="18" customHeight="1" x14ac:dyDescent="0.2">
      <c r="A33" s="1"/>
      <c r="B33" s="2"/>
      <c r="C33" s="2"/>
      <c r="D33" s="2"/>
      <c r="E33" s="2"/>
      <c r="F33" s="2"/>
      <c r="G33" s="2"/>
      <c r="H33" s="2"/>
      <c r="I33" s="2"/>
      <c r="J33" s="2"/>
      <c r="K33" s="1"/>
      <c r="L33" s="1"/>
      <c r="M33" s="1"/>
    </row>
    <row r="34" spans="1:13" ht="18" customHeight="1" x14ac:dyDescent="0.2">
      <c r="A34" s="1"/>
      <c r="B34" s="2"/>
      <c r="C34" s="2"/>
      <c r="D34" s="2"/>
      <c r="E34" s="2"/>
      <c r="F34" s="2"/>
      <c r="G34" s="2"/>
      <c r="H34" s="2"/>
      <c r="I34" s="2"/>
      <c r="J34" s="2"/>
      <c r="K34" s="1"/>
      <c r="L34" s="1"/>
      <c r="M34" s="1"/>
    </row>
    <row r="35" spans="1:13" ht="18" customHeight="1" x14ac:dyDescent="0.2">
      <c r="A35" s="1"/>
      <c r="B35" s="2"/>
      <c r="C35" s="2"/>
      <c r="D35" s="2"/>
      <c r="E35" s="2"/>
      <c r="F35" s="2"/>
      <c r="G35" s="2"/>
      <c r="H35" s="2"/>
      <c r="I35" s="2"/>
      <c r="J35" s="2"/>
      <c r="K35" s="1"/>
      <c r="L35" s="1"/>
      <c r="M35" s="1"/>
    </row>
    <row r="36" spans="1:13" ht="18" customHeight="1" x14ac:dyDescent="0.2">
      <c r="A36" s="1"/>
      <c r="B36" s="2"/>
      <c r="C36" s="2"/>
      <c r="D36" s="2"/>
      <c r="E36" s="2"/>
      <c r="F36" s="2"/>
      <c r="G36" s="2"/>
      <c r="H36" s="2"/>
      <c r="I36" s="2"/>
      <c r="J36" s="2"/>
      <c r="K36" s="1"/>
      <c r="L36" s="1"/>
      <c r="M36" s="1"/>
    </row>
    <row r="37" spans="1:13" ht="18" customHeight="1" x14ac:dyDescent="0.2">
      <c r="A37" s="1"/>
      <c r="B37" s="2"/>
      <c r="C37" s="2"/>
      <c r="D37" s="2"/>
      <c r="E37" s="2"/>
      <c r="F37" s="2"/>
      <c r="G37" s="2"/>
      <c r="H37" s="2"/>
      <c r="I37" s="2"/>
      <c r="J37" s="2"/>
      <c r="K37" s="1"/>
      <c r="L37" s="1"/>
      <c r="M37" s="1"/>
    </row>
    <row r="38" spans="1:13" ht="18" customHeight="1" x14ac:dyDescent="0.2">
      <c r="A38" s="1"/>
      <c r="B38" s="2"/>
      <c r="C38" s="2"/>
      <c r="D38" s="2"/>
      <c r="E38" s="2"/>
      <c r="F38" s="2"/>
      <c r="G38" s="2"/>
      <c r="H38" s="2"/>
      <c r="I38" s="2"/>
      <c r="J38" s="2"/>
      <c r="K38" s="1"/>
      <c r="L38" s="1"/>
      <c r="M38" s="1"/>
    </row>
    <row r="39" spans="1:13" ht="18" customHeight="1" x14ac:dyDescent="0.2">
      <c r="A39" s="1"/>
      <c r="B39" s="2"/>
      <c r="C39" s="2"/>
      <c r="D39" s="2"/>
      <c r="E39" s="2"/>
      <c r="F39" s="2"/>
      <c r="G39" s="2"/>
      <c r="H39" s="2"/>
      <c r="I39" s="2"/>
      <c r="J39" s="2"/>
      <c r="K39" s="1"/>
      <c r="L39" s="1"/>
      <c r="M39" s="1"/>
    </row>
    <row r="40" spans="1:13" x14ac:dyDescent="0.2">
      <c r="A40" s="1"/>
      <c r="B40" s="1"/>
      <c r="C40" s="1"/>
      <c r="D40" s="1"/>
      <c r="E40" s="1"/>
      <c r="F40" s="1"/>
      <c r="G40" s="1"/>
      <c r="H40" s="1"/>
      <c r="I40" s="1"/>
      <c r="J40" s="1"/>
      <c r="K40" s="1"/>
      <c r="L40" s="1"/>
      <c r="M40" s="1"/>
    </row>
    <row r="41" spans="1:13" x14ac:dyDescent="0.2">
      <c r="A41" s="1"/>
      <c r="B41" s="1"/>
      <c r="C41" s="1"/>
      <c r="D41" s="1"/>
      <c r="E41" s="1"/>
      <c r="F41" s="1"/>
      <c r="G41" s="1"/>
      <c r="H41" s="1"/>
      <c r="I41" s="1"/>
      <c r="J41" s="1"/>
      <c r="K41" s="1"/>
      <c r="L41" s="1"/>
      <c r="M41" s="1"/>
    </row>
    <row r="42" spans="1:13" x14ac:dyDescent="0.2">
      <c r="A42" s="1"/>
      <c r="B42" s="1"/>
      <c r="C42" s="1"/>
      <c r="D42" s="1"/>
      <c r="E42" s="1"/>
      <c r="F42" s="1"/>
      <c r="G42" s="1"/>
      <c r="H42" s="1"/>
      <c r="I42" s="1"/>
      <c r="J42" s="1"/>
      <c r="K42" s="1"/>
      <c r="L42" s="1"/>
      <c r="M42" s="1"/>
    </row>
    <row r="43" spans="1:13" x14ac:dyDescent="0.2">
      <c r="A43" s="1"/>
      <c r="B43" s="1"/>
      <c r="C43" s="1"/>
      <c r="D43" s="1"/>
      <c r="E43" s="1"/>
      <c r="F43" s="1"/>
      <c r="G43" s="1"/>
      <c r="H43" s="1"/>
      <c r="I43" s="1"/>
      <c r="J43" s="1"/>
      <c r="K43" s="1"/>
      <c r="L43" s="1"/>
      <c r="M43" s="1"/>
    </row>
    <row r="44" spans="1:13" x14ac:dyDescent="0.2">
      <c r="A44" s="1"/>
      <c r="B44" s="1"/>
      <c r="C44" s="1"/>
      <c r="D44" s="1"/>
      <c r="E44" s="1"/>
      <c r="F44" s="1"/>
      <c r="G44" s="1"/>
      <c r="H44" s="1"/>
      <c r="I44" s="1"/>
      <c r="J44" s="1"/>
      <c r="K44" s="1"/>
      <c r="L44" s="1"/>
      <c r="M44" s="1"/>
    </row>
    <row r="45" spans="1:13" x14ac:dyDescent="0.2">
      <c r="A45" s="1"/>
      <c r="B45" s="1"/>
      <c r="C45" s="1"/>
      <c r="D45" s="1"/>
      <c r="E45" s="1"/>
      <c r="F45" s="1"/>
      <c r="G45" s="1"/>
      <c r="H45" s="1"/>
      <c r="I45" s="1"/>
      <c r="J45" s="1"/>
      <c r="K45" s="1"/>
      <c r="L45" s="1"/>
      <c r="M45" s="1"/>
    </row>
    <row r="46" spans="1:13" x14ac:dyDescent="0.2">
      <c r="A46" s="1"/>
      <c r="B46" s="1"/>
      <c r="C46" s="1"/>
      <c r="D46" s="1"/>
      <c r="E46" s="1"/>
      <c r="F46" s="1"/>
      <c r="G46" s="1"/>
      <c r="H46" s="1"/>
      <c r="I46" s="1"/>
      <c r="J46" s="1"/>
      <c r="K46" s="1"/>
      <c r="L46" s="1"/>
      <c r="M46" s="1"/>
    </row>
    <row r="47" spans="1:13" x14ac:dyDescent="0.2">
      <c r="A47" s="1"/>
      <c r="B47" s="1"/>
      <c r="C47" s="1"/>
      <c r="D47" s="1"/>
      <c r="E47" s="1"/>
      <c r="F47" s="1"/>
      <c r="G47" s="1"/>
      <c r="H47" s="1"/>
      <c r="I47" s="1"/>
      <c r="J47" s="1"/>
      <c r="K47" s="1"/>
      <c r="L47" s="1"/>
      <c r="M47" s="1"/>
    </row>
  </sheetData>
  <sheetProtection selectLockedCells="1"/>
  <mergeCells count="19">
    <mergeCell ref="B21:E22"/>
    <mergeCell ref="F21:I22"/>
    <mergeCell ref="B19:D20"/>
    <mergeCell ref="E19:I20"/>
    <mergeCell ref="E15:I16"/>
    <mergeCell ref="E17:I18"/>
    <mergeCell ref="B15:D16"/>
    <mergeCell ref="B17:D18"/>
    <mergeCell ref="B7:D8"/>
    <mergeCell ref="B13:D14"/>
    <mergeCell ref="B2:I4"/>
    <mergeCell ref="E5:I6"/>
    <mergeCell ref="E9:I10"/>
    <mergeCell ref="B5:D6"/>
    <mergeCell ref="B9:D10"/>
    <mergeCell ref="E11:I12"/>
    <mergeCell ref="B11:D12"/>
    <mergeCell ref="E7:I8"/>
    <mergeCell ref="E13:I14"/>
  </mergeCells>
  <phoneticPr fontId="2" type="noConversion"/>
  <hyperlinks>
    <hyperlink ref="I21:I22" location="'Yazılı Tarihleri'!A1" display="İLERİ" xr:uid="{CD017B1E-D306-4ED9-AA03-E4EA6D32874A}"/>
    <hyperlink ref="B21:B22" location="'Ana Sayfa'!A1" display="GERİ" xr:uid="{245F39DA-A637-4D3A-91BF-A7E83525C3A3}"/>
  </hyperlinks>
  <pageMargins left="1.31" right="0.78740157480314965" top="0.78740157480314965" bottom="0.78740157480314965" header="0.59055118110236227" footer="0.59055118110236227"/>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ayfa8">
    <tabColor theme="0" tint="-4.9989318521683403E-2"/>
  </sheetPr>
  <dimension ref="A1:BI70"/>
  <sheetViews>
    <sheetView zoomScaleNormal="100" workbookViewId="0"/>
  </sheetViews>
  <sheetFormatPr defaultRowHeight="12.75" x14ac:dyDescent="0.2"/>
  <cols>
    <col min="1" max="1" width="10.7109375" style="16" customWidth="1"/>
    <col min="10" max="61" width="9.140625" style="16"/>
  </cols>
  <sheetData>
    <row r="1" spans="1:61" s="16" customFormat="1" ht="18" customHeight="1" x14ac:dyDescent="0.2">
      <c r="J1" s="188"/>
      <c r="K1" s="188"/>
      <c r="L1" s="188"/>
      <c r="M1" s="188"/>
    </row>
    <row r="2" spans="1:61" ht="15.75" x14ac:dyDescent="0.25">
      <c r="B2" s="189" t="str">
        <f>'K. Bilgiler'!E9&amp;" DERSİ "</f>
        <v xml:space="preserve"> DERSİ </v>
      </c>
      <c r="C2" s="190"/>
      <c r="D2" s="190"/>
      <c r="E2" s="190"/>
      <c r="F2" s="190"/>
      <c r="G2" s="190"/>
      <c r="H2" s="190"/>
      <c r="I2" s="190"/>
      <c r="J2" s="190"/>
      <c r="K2" s="190"/>
      <c r="L2" s="190"/>
      <c r="M2" s="191"/>
    </row>
    <row r="3" spans="1:61" s="3" customFormat="1" ht="15.75" customHeight="1" x14ac:dyDescent="0.3">
      <c r="A3" s="16"/>
      <c r="B3" s="192"/>
      <c r="C3" s="193"/>
      <c r="D3" s="194"/>
      <c r="E3" s="192" t="s">
        <v>29</v>
      </c>
      <c r="F3" s="193"/>
      <c r="G3" s="193"/>
      <c r="H3" s="193"/>
      <c r="I3" s="194"/>
      <c r="J3" s="192" t="s">
        <v>174</v>
      </c>
      <c r="K3" s="193"/>
      <c r="L3" s="193"/>
      <c r="M3" s="194"/>
      <c r="N3" s="123"/>
      <c r="O3" s="123"/>
      <c r="P3" s="123"/>
      <c r="Q3" s="123"/>
      <c r="R3" s="123"/>
      <c r="S3" s="123"/>
      <c r="T3" s="123"/>
      <c r="U3" s="123"/>
      <c r="V3" s="123"/>
      <c r="W3" s="123"/>
      <c r="X3" s="123"/>
      <c r="Y3" s="123"/>
      <c r="Z3" s="123"/>
      <c r="AA3" s="123"/>
      <c r="AB3" s="123"/>
      <c r="AC3" s="123"/>
      <c r="AD3" s="123"/>
      <c r="AE3" s="123"/>
      <c r="AF3" s="123"/>
      <c r="AG3" s="123"/>
      <c r="AH3" s="123"/>
      <c r="AI3" s="123"/>
      <c r="AJ3" s="123"/>
      <c r="AK3" s="123"/>
      <c r="AL3" s="123"/>
      <c r="AM3" s="123"/>
      <c r="AN3" s="123"/>
      <c r="AO3" s="123"/>
      <c r="AP3" s="123"/>
      <c r="AQ3" s="123"/>
      <c r="AR3" s="16"/>
      <c r="AS3" s="16"/>
      <c r="AT3" s="16"/>
      <c r="AU3" s="16"/>
      <c r="AV3" s="16"/>
      <c r="AW3" s="16"/>
      <c r="AX3" s="16"/>
      <c r="AY3" s="16"/>
      <c r="AZ3" s="16"/>
      <c r="BA3" s="16"/>
      <c r="BB3" s="16"/>
      <c r="BC3" s="16"/>
      <c r="BD3" s="16"/>
      <c r="BE3" s="16"/>
      <c r="BF3" s="16"/>
      <c r="BG3" s="16"/>
      <c r="BH3" s="16"/>
      <c r="BI3" s="16"/>
    </row>
    <row r="4" spans="1:61" s="3" customFormat="1" ht="18" customHeight="1" x14ac:dyDescent="0.2">
      <c r="A4" s="16"/>
      <c r="B4" s="195" t="s">
        <v>178</v>
      </c>
      <c r="C4" s="196"/>
      <c r="D4" s="197"/>
      <c r="E4" s="198"/>
      <c r="F4" s="199"/>
      <c r="G4" s="199"/>
      <c r="H4" s="199"/>
      <c r="I4" s="200"/>
      <c r="J4" s="185"/>
      <c r="K4" s="186"/>
      <c r="L4" s="186"/>
      <c r="M4" s="187"/>
      <c r="N4" s="124"/>
      <c r="O4" s="124"/>
      <c r="P4" s="124"/>
      <c r="Q4" s="124"/>
      <c r="R4" s="124"/>
      <c r="S4" s="124"/>
      <c r="T4" s="124"/>
      <c r="U4" s="124"/>
      <c r="V4" s="124"/>
      <c r="W4" s="124"/>
      <c r="X4" s="124"/>
      <c r="Y4" s="124"/>
      <c r="Z4" s="124"/>
      <c r="AA4" s="124"/>
      <c r="AB4" s="124"/>
      <c r="AC4" s="124"/>
      <c r="AD4" s="124"/>
      <c r="AE4" s="124"/>
      <c r="AF4" s="124"/>
      <c r="AG4" s="124"/>
      <c r="AH4" s="124"/>
      <c r="AI4" s="124"/>
      <c r="AJ4" s="124"/>
      <c r="AK4" s="124"/>
      <c r="AL4" s="124"/>
      <c r="AM4" s="124"/>
      <c r="AN4" s="124"/>
      <c r="AO4" s="124"/>
      <c r="AP4" s="124"/>
      <c r="AQ4" s="124"/>
      <c r="AR4" s="16"/>
      <c r="AS4" s="16"/>
      <c r="AT4" s="16"/>
      <c r="AU4" s="16"/>
      <c r="AV4" s="16"/>
      <c r="AW4" s="16"/>
      <c r="AX4" s="16"/>
      <c r="AY4" s="16"/>
      <c r="AZ4" s="16"/>
      <c r="BA4" s="16"/>
      <c r="BB4" s="16"/>
      <c r="BC4" s="16"/>
      <c r="BD4" s="16"/>
      <c r="BE4" s="16"/>
      <c r="BF4" s="16"/>
      <c r="BG4" s="16"/>
      <c r="BH4" s="16"/>
      <c r="BI4" s="16"/>
    </row>
    <row r="5" spans="1:61" s="3" customFormat="1" ht="18" customHeight="1" x14ac:dyDescent="0.2">
      <c r="A5" s="16"/>
      <c r="B5" s="195" t="s">
        <v>179</v>
      </c>
      <c r="C5" s="196"/>
      <c r="D5" s="197"/>
      <c r="E5" s="198"/>
      <c r="F5" s="199"/>
      <c r="G5" s="199"/>
      <c r="H5" s="199"/>
      <c r="I5" s="200"/>
      <c r="J5" s="185"/>
      <c r="K5" s="186"/>
      <c r="L5" s="186"/>
      <c r="M5" s="187"/>
      <c r="N5" s="124"/>
      <c r="O5" s="124"/>
      <c r="P5" s="124"/>
      <c r="Q5" s="124"/>
      <c r="R5" s="124"/>
      <c r="S5" s="124"/>
      <c r="T5" s="124"/>
      <c r="U5" s="124"/>
      <c r="V5" s="124"/>
      <c r="W5" s="124"/>
      <c r="X5" s="124"/>
      <c r="Y5" s="124"/>
      <c r="Z5" s="124"/>
      <c r="AA5" s="124"/>
      <c r="AB5" s="124"/>
      <c r="AC5" s="124"/>
      <c r="AD5" s="124"/>
      <c r="AE5" s="124"/>
      <c r="AF5" s="124"/>
      <c r="AG5" s="124"/>
      <c r="AH5" s="124"/>
      <c r="AI5" s="124"/>
      <c r="AJ5" s="124"/>
      <c r="AK5" s="124"/>
      <c r="AL5" s="124"/>
      <c r="AM5" s="124"/>
      <c r="AN5" s="124"/>
      <c r="AO5" s="124"/>
      <c r="AP5" s="124"/>
      <c r="AQ5" s="124"/>
      <c r="AR5" s="16"/>
      <c r="AS5" s="16"/>
      <c r="AT5" s="16"/>
      <c r="AU5" s="16"/>
      <c r="AV5" s="16"/>
      <c r="AW5" s="16"/>
      <c r="AX5" s="16"/>
      <c r="AY5" s="16"/>
      <c r="AZ5" s="16"/>
      <c r="BA5" s="16"/>
      <c r="BB5" s="16"/>
      <c r="BC5" s="16"/>
      <c r="BD5" s="16"/>
      <c r="BE5" s="16"/>
      <c r="BF5" s="16"/>
      <c r="BG5" s="16"/>
      <c r="BH5" s="16"/>
      <c r="BI5" s="16"/>
    </row>
    <row r="6" spans="1:61" s="3" customFormat="1" ht="18" customHeight="1" x14ac:dyDescent="0.2">
      <c r="A6" s="16"/>
      <c r="B6" s="195" t="s">
        <v>177</v>
      </c>
      <c r="C6" s="196"/>
      <c r="D6" s="197"/>
      <c r="E6" s="198"/>
      <c r="F6" s="199"/>
      <c r="G6" s="199"/>
      <c r="H6" s="199"/>
      <c r="I6" s="200"/>
      <c r="J6" s="185"/>
      <c r="K6" s="186"/>
      <c r="L6" s="186"/>
      <c r="M6" s="187"/>
      <c r="N6" s="124"/>
      <c r="O6" s="124"/>
      <c r="P6" s="124"/>
      <c r="Q6" s="124"/>
      <c r="R6" s="124"/>
      <c r="S6" s="124"/>
      <c r="T6" s="124"/>
      <c r="U6" s="124"/>
      <c r="V6" s="124"/>
      <c r="W6" s="124"/>
      <c r="X6" s="124"/>
      <c r="Y6" s="124"/>
      <c r="Z6" s="124"/>
      <c r="AA6" s="124"/>
      <c r="AB6" s="124"/>
      <c r="AC6" s="124"/>
      <c r="AD6" s="124"/>
      <c r="AE6" s="124"/>
      <c r="AF6" s="124"/>
      <c r="AG6" s="124"/>
      <c r="AH6" s="124"/>
      <c r="AI6" s="124"/>
      <c r="AJ6" s="124"/>
      <c r="AK6" s="124"/>
      <c r="AL6" s="124"/>
      <c r="AM6" s="124"/>
      <c r="AN6" s="124"/>
      <c r="AO6" s="124"/>
      <c r="AP6" s="124"/>
      <c r="AQ6" s="124"/>
      <c r="AR6" s="16"/>
      <c r="AS6" s="16"/>
      <c r="AT6" s="16"/>
      <c r="AU6" s="16"/>
      <c r="AV6" s="16"/>
      <c r="AW6" s="16"/>
      <c r="AX6" s="16"/>
      <c r="AY6" s="16"/>
      <c r="AZ6" s="16"/>
      <c r="BA6" s="16"/>
      <c r="BB6" s="16"/>
      <c r="BC6" s="16"/>
      <c r="BD6" s="16"/>
      <c r="BE6" s="16"/>
      <c r="BF6" s="16"/>
      <c r="BG6" s="16"/>
      <c r="BH6" s="16"/>
      <c r="BI6" s="16"/>
    </row>
    <row r="7" spans="1:61" s="3" customFormat="1" ht="18" customHeight="1" x14ac:dyDescent="0.2">
      <c r="A7" s="16"/>
      <c r="B7" s="195" t="s">
        <v>176</v>
      </c>
      <c r="C7" s="196"/>
      <c r="D7" s="197"/>
      <c r="E7" s="198"/>
      <c r="F7" s="199"/>
      <c r="G7" s="199"/>
      <c r="H7" s="199"/>
      <c r="I7" s="200"/>
      <c r="J7" s="185" t="str">
        <f>IF(J6&lt;&gt;"",J6," ")</f>
        <v xml:space="preserve"> </v>
      </c>
      <c r="K7" s="186"/>
      <c r="L7" s="186"/>
      <c r="M7" s="187"/>
      <c r="N7" s="124"/>
      <c r="O7" s="124"/>
      <c r="P7" s="124"/>
      <c r="Q7" s="124"/>
      <c r="R7" s="124"/>
      <c r="S7" s="124"/>
      <c r="T7" s="124"/>
      <c r="U7" s="124"/>
      <c r="V7" s="124"/>
      <c r="W7" s="124"/>
      <c r="X7" s="124"/>
      <c r="Y7" s="124"/>
      <c r="Z7" s="124"/>
      <c r="AA7" s="124"/>
      <c r="AB7" s="124"/>
      <c r="AC7" s="124"/>
      <c r="AD7" s="124"/>
      <c r="AE7" s="124"/>
      <c r="AF7" s="124"/>
      <c r="AG7" s="124"/>
      <c r="AH7" s="124"/>
      <c r="AI7" s="124"/>
      <c r="AJ7" s="124"/>
      <c r="AK7" s="124"/>
      <c r="AL7" s="124"/>
      <c r="AM7" s="124"/>
      <c r="AN7" s="124"/>
      <c r="AO7" s="124"/>
      <c r="AP7" s="124"/>
      <c r="AQ7" s="124"/>
      <c r="AR7" s="16"/>
      <c r="AS7" s="16"/>
      <c r="AT7" s="16"/>
      <c r="AU7" s="16"/>
      <c r="AV7" s="16"/>
      <c r="AW7" s="16"/>
      <c r="AX7" s="16"/>
      <c r="AY7" s="16"/>
      <c r="AZ7" s="16"/>
      <c r="BA7" s="16"/>
      <c r="BB7" s="16"/>
      <c r="BC7" s="16"/>
      <c r="BD7" s="16"/>
      <c r="BE7" s="16"/>
      <c r="BF7" s="16"/>
      <c r="BG7" s="16"/>
      <c r="BH7" s="16"/>
      <c r="BI7" s="16"/>
    </row>
    <row r="8" spans="1:61" ht="12.75" customHeight="1" x14ac:dyDescent="0.2">
      <c r="B8" s="179" t="s">
        <v>48</v>
      </c>
      <c r="C8" s="180"/>
      <c r="D8" s="180"/>
      <c r="E8" s="181"/>
      <c r="F8" s="179"/>
      <c r="G8" s="180"/>
      <c r="H8" s="180"/>
      <c r="I8" s="181"/>
      <c r="J8" s="179" t="s">
        <v>47</v>
      </c>
      <c r="K8" s="180"/>
      <c r="L8" s="180"/>
      <c r="M8" s="181"/>
    </row>
    <row r="9" spans="1:61" ht="12.75" customHeight="1" x14ac:dyDescent="0.2">
      <c r="B9" s="182"/>
      <c r="C9" s="183"/>
      <c r="D9" s="183"/>
      <c r="E9" s="184"/>
      <c r="F9" s="182"/>
      <c r="G9" s="183"/>
      <c r="H9" s="183"/>
      <c r="I9" s="184"/>
      <c r="J9" s="182"/>
      <c r="K9" s="183"/>
      <c r="L9" s="183"/>
      <c r="M9" s="184"/>
    </row>
    <row r="10" spans="1:61" s="16" customFormat="1" ht="12.75" customHeight="1" x14ac:dyDescent="0.2">
      <c r="B10" s="173" t="s">
        <v>175</v>
      </c>
      <c r="C10" s="174"/>
      <c r="D10" s="174"/>
      <c r="E10" s="174"/>
      <c r="F10" s="174"/>
      <c r="G10" s="174"/>
      <c r="H10" s="174"/>
      <c r="I10" s="174"/>
      <c r="J10" s="174"/>
      <c r="K10" s="174"/>
      <c r="L10" s="174"/>
      <c r="M10" s="175"/>
    </row>
    <row r="11" spans="1:61" s="16" customFormat="1" x14ac:dyDescent="0.2">
      <c r="B11" s="176"/>
      <c r="C11" s="177"/>
      <c r="D11" s="177"/>
      <c r="E11" s="177"/>
      <c r="F11" s="177"/>
      <c r="G11" s="177"/>
      <c r="H11" s="177"/>
      <c r="I11" s="177"/>
      <c r="J11" s="177"/>
      <c r="K11" s="177"/>
      <c r="L11" s="177"/>
      <c r="M11" s="178"/>
    </row>
    <row r="12" spans="1:61" s="16" customFormat="1" x14ac:dyDescent="0.2"/>
    <row r="13" spans="1:61" s="16" customFormat="1" x14ac:dyDescent="0.2"/>
    <row r="14" spans="1:61" s="16" customFormat="1" x14ac:dyDescent="0.2"/>
    <row r="15" spans="1:61" s="16" customFormat="1" x14ac:dyDescent="0.2"/>
    <row r="16" spans="1:61" s="16" customFormat="1" x14ac:dyDescent="0.2"/>
    <row r="17" s="16" customFormat="1" x14ac:dyDescent="0.2"/>
    <row r="18" s="16" customFormat="1" x14ac:dyDescent="0.2"/>
    <row r="19" s="16" customFormat="1" x14ac:dyDescent="0.2"/>
    <row r="20" s="16" customFormat="1" x14ac:dyDescent="0.2"/>
    <row r="21" s="16" customFormat="1" x14ac:dyDescent="0.2"/>
    <row r="22" s="16" customFormat="1" x14ac:dyDescent="0.2"/>
    <row r="23" s="16" customFormat="1" x14ac:dyDescent="0.2"/>
    <row r="24" s="16" customFormat="1" x14ac:dyDescent="0.2"/>
    <row r="25" s="16" customFormat="1" x14ac:dyDescent="0.2"/>
    <row r="26" s="16" customFormat="1" x14ac:dyDescent="0.2"/>
    <row r="27" s="16" customFormat="1" x14ac:dyDescent="0.2"/>
    <row r="28" s="16" customFormat="1" x14ac:dyDescent="0.2"/>
    <row r="29" s="16" customFormat="1" x14ac:dyDescent="0.2"/>
    <row r="30" s="16" customFormat="1" x14ac:dyDescent="0.2"/>
    <row r="31" s="16" customFormat="1" x14ac:dyDescent="0.2"/>
    <row r="32" s="16" customFormat="1" x14ac:dyDescent="0.2"/>
    <row r="33" s="16" customFormat="1" x14ac:dyDescent="0.2"/>
    <row r="34" s="16" customFormat="1" x14ac:dyDescent="0.2"/>
    <row r="35" s="16" customFormat="1" x14ac:dyDescent="0.2"/>
    <row r="36" s="16" customFormat="1" x14ac:dyDescent="0.2"/>
    <row r="37" s="16" customFormat="1" x14ac:dyDescent="0.2"/>
    <row r="38" s="16" customFormat="1" x14ac:dyDescent="0.2"/>
    <row r="39" s="16" customFormat="1" x14ac:dyDescent="0.2"/>
    <row r="40" s="16" customFormat="1" x14ac:dyDescent="0.2"/>
    <row r="41" s="16" customFormat="1" x14ac:dyDescent="0.2"/>
    <row r="42" s="16" customFormat="1" x14ac:dyDescent="0.2"/>
    <row r="43" s="16" customFormat="1" x14ac:dyDescent="0.2"/>
    <row r="44" s="16" customFormat="1" x14ac:dyDescent="0.2"/>
    <row r="45" s="16" customFormat="1" x14ac:dyDescent="0.2"/>
    <row r="46" s="16" customFormat="1" x14ac:dyDescent="0.2"/>
    <row r="47" s="16" customFormat="1" x14ac:dyDescent="0.2"/>
    <row r="48" s="16" customFormat="1" x14ac:dyDescent="0.2"/>
    <row r="49" s="16" customFormat="1" x14ac:dyDescent="0.2"/>
    <row r="50" s="16" customFormat="1" x14ac:dyDescent="0.2"/>
    <row r="51" s="16" customFormat="1" x14ac:dyDescent="0.2"/>
    <row r="52" s="16" customFormat="1" x14ac:dyDescent="0.2"/>
    <row r="53" s="16" customFormat="1" x14ac:dyDescent="0.2"/>
    <row r="54" s="16" customFormat="1" x14ac:dyDescent="0.2"/>
    <row r="55" s="16" customFormat="1" x14ac:dyDescent="0.2"/>
    <row r="56" s="16" customFormat="1" x14ac:dyDescent="0.2"/>
    <row r="57" s="16" customFormat="1" x14ac:dyDescent="0.2"/>
    <row r="58" s="16" customFormat="1" x14ac:dyDescent="0.2"/>
    <row r="59" s="16" customFormat="1" x14ac:dyDescent="0.2"/>
    <row r="60" s="16" customFormat="1" x14ac:dyDescent="0.2"/>
    <row r="61" s="16" customFormat="1" x14ac:dyDescent="0.2"/>
    <row r="62" s="16" customFormat="1" x14ac:dyDescent="0.2"/>
    <row r="63" s="16" customFormat="1" x14ac:dyDescent="0.2"/>
    <row r="64" s="16" customFormat="1" x14ac:dyDescent="0.2"/>
    <row r="65" s="16" customFormat="1" x14ac:dyDescent="0.2"/>
    <row r="66" s="16" customFormat="1" x14ac:dyDescent="0.2"/>
    <row r="67" s="16" customFormat="1" x14ac:dyDescent="0.2"/>
    <row r="68" s="16" customFormat="1" x14ac:dyDescent="0.2"/>
    <row r="69" s="16" customFormat="1" x14ac:dyDescent="0.2"/>
    <row r="70" s="16" customFormat="1" x14ac:dyDescent="0.2"/>
  </sheetData>
  <protectedRanges>
    <protectedRange sqref="E4:H7" name="Aralık1_1"/>
  </protectedRanges>
  <mergeCells count="21">
    <mergeCell ref="J1:M1"/>
    <mergeCell ref="B2:M2"/>
    <mergeCell ref="E3:I3"/>
    <mergeCell ref="B3:D3"/>
    <mergeCell ref="F8:I9"/>
    <mergeCell ref="B8:E9"/>
    <mergeCell ref="B6:D6"/>
    <mergeCell ref="B4:D4"/>
    <mergeCell ref="B5:D5"/>
    <mergeCell ref="B7:D7"/>
    <mergeCell ref="E7:I7"/>
    <mergeCell ref="J4:M4"/>
    <mergeCell ref="J3:M3"/>
    <mergeCell ref="E4:I4"/>
    <mergeCell ref="E5:I5"/>
    <mergeCell ref="E6:I6"/>
    <mergeCell ref="B10:M11"/>
    <mergeCell ref="J8:M9"/>
    <mergeCell ref="J7:M7"/>
    <mergeCell ref="J6:M6"/>
    <mergeCell ref="J5:M5"/>
  </mergeCells>
  <hyperlinks>
    <hyperlink ref="B8:E9" location="'K. Bilgiler'!A1" display="GERİ" xr:uid="{9F118F75-86E2-4F64-91B6-CB997E28EECD}"/>
    <hyperlink ref="J8:M9" location="'S. Listesi'!A1" display="İLERİ" xr:uid="{505EAB52-B38A-432E-957B-0CD09CCB316C}"/>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ayfa4">
    <tabColor theme="0" tint="-4.9989318521683403E-2"/>
  </sheetPr>
  <dimension ref="A1:H95"/>
  <sheetViews>
    <sheetView topLeftCell="A42" zoomScale="85" zoomScaleNormal="85" workbookViewId="0"/>
  </sheetViews>
  <sheetFormatPr defaultColWidth="9.140625" defaultRowHeight="12.75" x14ac:dyDescent="0.2"/>
  <cols>
    <col min="1" max="1" width="10.7109375" style="3" customWidth="1"/>
    <col min="2" max="2" width="3.7109375" style="3" bestFit="1" customWidth="1"/>
    <col min="3" max="3" width="14.7109375" style="3" customWidth="1"/>
    <col min="4" max="4" width="20.7109375" style="3" customWidth="1"/>
    <col min="5" max="5" width="10.7109375" style="3" customWidth="1"/>
    <col min="6" max="16384" width="9.140625" style="3"/>
  </cols>
  <sheetData>
    <row r="1" spans="1:8" ht="18" customHeight="1" x14ac:dyDescent="0.2">
      <c r="A1" s="1"/>
      <c r="B1" s="5"/>
      <c r="C1" s="5"/>
      <c r="D1" s="5"/>
      <c r="E1" s="5"/>
      <c r="F1" s="1"/>
      <c r="G1" s="1"/>
      <c r="H1" s="1"/>
    </row>
    <row r="2" spans="1:8" ht="18.75" x14ac:dyDescent="0.2">
      <c r="A2" s="1"/>
      <c r="B2" s="201" t="s">
        <v>4</v>
      </c>
      <c r="C2" s="201"/>
      <c r="D2" s="201"/>
      <c r="E2" s="6"/>
      <c r="F2" s="1"/>
      <c r="G2" s="1"/>
      <c r="H2" s="1"/>
    </row>
    <row r="3" spans="1:8" x14ac:dyDescent="0.2">
      <c r="A3" s="1"/>
      <c r="B3" s="24" t="s">
        <v>49</v>
      </c>
      <c r="C3" s="24" t="s">
        <v>11</v>
      </c>
      <c r="D3" s="24" t="s">
        <v>1</v>
      </c>
      <c r="E3" s="5"/>
      <c r="F3" s="1"/>
      <c r="G3" s="1"/>
      <c r="H3" s="1"/>
    </row>
    <row r="4" spans="1:8" x14ac:dyDescent="0.2">
      <c r="A4" s="1"/>
      <c r="B4" s="24">
        <v>1</v>
      </c>
      <c r="C4" s="118"/>
      <c r="D4" s="118"/>
      <c r="E4" s="5"/>
      <c r="F4" s="1"/>
      <c r="G4" s="1"/>
      <c r="H4" s="1"/>
    </row>
    <row r="5" spans="1:8" x14ac:dyDescent="0.2">
      <c r="A5" s="1"/>
      <c r="B5" s="24">
        <v>2</v>
      </c>
      <c r="C5" s="118"/>
      <c r="D5" s="118"/>
      <c r="E5" s="5"/>
      <c r="F5" s="1"/>
      <c r="G5" s="1"/>
      <c r="H5" s="1"/>
    </row>
    <row r="6" spans="1:8" x14ac:dyDescent="0.2">
      <c r="A6" s="1"/>
      <c r="B6" s="24">
        <v>3</v>
      </c>
      <c r="C6" s="118"/>
      <c r="D6" s="118"/>
      <c r="E6" s="5"/>
      <c r="F6" s="1"/>
      <c r="G6" s="1"/>
      <c r="H6" s="1"/>
    </row>
    <row r="7" spans="1:8" x14ac:dyDescent="0.2">
      <c r="A7" s="1"/>
      <c r="B7" s="24">
        <v>4</v>
      </c>
      <c r="C7" s="118"/>
      <c r="D7" s="118"/>
      <c r="E7" s="5"/>
      <c r="F7" s="1"/>
      <c r="G7" s="1"/>
      <c r="H7" s="1"/>
    </row>
    <row r="8" spans="1:8" x14ac:dyDescent="0.2">
      <c r="A8" s="1"/>
      <c r="B8" s="24">
        <v>5</v>
      </c>
      <c r="C8" s="118"/>
      <c r="D8" s="118"/>
      <c r="E8" s="5"/>
      <c r="F8" s="1"/>
      <c r="G8" s="1"/>
      <c r="H8" s="1"/>
    </row>
    <row r="9" spans="1:8" x14ac:dyDescent="0.2">
      <c r="A9" s="1"/>
      <c r="B9" s="24">
        <v>6</v>
      </c>
      <c r="C9" s="118"/>
      <c r="D9" s="118"/>
      <c r="E9" s="5"/>
      <c r="F9" s="1"/>
      <c r="G9" s="1"/>
      <c r="H9" s="1"/>
    </row>
    <row r="10" spans="1:8" x14ac:dyDescent="0.2">
      <c r="A10" s="1"/>
      <c r="B10" s="24">
        <v>7</v>
      </c>
      <c r="C10" s="118"/>
      <c r="D10" s="118"/>
      <c r="E10" s="5"/>
      <c r="F10" s="1"/>
      <c r="G10" s="1"/>
      <c r="H10" s="1"/>
    </row>
    <row r="11" spans="1:8" x14ac:dyDescent="0.2">
      <c r="A11" s="1"/>
      <c r="B11" s="24">
        <v>8</v>
      </c>
      <c r="C11" s="118"/>
      <c r="D11" s="118"/>
      <c r="E11" s="5"/>
      <c r="F11" s="1"/>
      <c r="G11" s="1"/>
      <c r="H11" s="1"/>
    </row>
    <row r="12" spans="1:8" x14ac:dyDescent="0.2">
      <c r="A12" s="1"/>
      <c r="B12" s="24">
        <v>9</v>
      </c>
      <c r="C12" s="118"/>
      <c r="D12" s="118"/>
      <c r="E12" s="5"/>
      <c r="F12" s="1"/>
      <c r="G12" s="1"/>
      <c r="H12" s="1"/>
    </row>
    <row r="13" spans="1:8" x14ac:dyDescent="0.2">
      <c r="A13" s="1"/>
      <c r="B13" s="24">
        <v>10</v>
      </c>
      <c r="C13" s="118"/>
      <c r="D13" s="118"/>
      <c r="E13" s="5"/>
      <c r="F13" s="1"/>
      <c r="G13" s="1"/>
      <c r="H13" s="1"/>
    </row>
    <row r="14" spans="1:8" x14ac:dyDescent="0.2">
      <c r="A14" s="1"/>
      <c r="B14" s="24">
        <v>11</v>
      </c>
      <c r="C14" s="118"/>
      <c r="D14" s="118"/>
      <c r="E14" s="5"/>
      <c r="F14" s="1"/>
      <c r="G14" s="1"/>
      <c r="H14" s="1"/>
    </row>
    <row r="15" spans="1:8" x14ac:dyDescent="0.2">
      <c r="A15" s="1"/>
      <c r="B15" s="67">
        <v>12</v>
      </c>
      <c r="C15" s="118"/>
      <c r="D15" s="118"/>
      <c r="E15" s="5"/>
      <c r="F15" s="1"/>
      <c r="G15" s="1"/>
      <c r="H15" s="1"/>
    </row>
    <row r="16" spans="1:8" x14ac:dyDescent="0.2">
      <c r="A16" s="1"/>
      <c r="B16" s="67">
        <v>13</v>
      </c>
      <c r="C16" s="118"/>
      <c r="D16" s="118"/>
      <c r="E16" s="5"/>
      <c r="F16" s="1"/>
      <c r="G16" s="1"/>
      <c r="H16" s="1"/>
    </row>
    <row r="17" spans="1:8" x14ac:dyDescent="0.2">
      <c r="A17" s="1"/>
      <c r="B17" s="67">
        <v>14</v>
      </c>
      <c r="C17" s="118"/>
      <c r="D17" s="118"/>
      <c r="E17" s="5"/>
      <c r="F17" s="1"/>
      <c r="G17" s="1"/>
      <c r="H17" s="1"/>
    </row>
    <row r="18" spans="1:8" x14ac:dyDescent="0.2">
      <c r="A18" s="1"/>
      <c r="B18" s="67">
        <v>15</v>
      </c>
      <c r="C18" s="118"/>
      <c r="D18" s="118"/>
      <c r="E18" s="5"/>
      <c r="F18" s="1"/>
      <c r="G18" s="1"/>
      <c r="H18" s="1"/>
    </row>
    <row r="19" spans="1:8" x14ac:dyDescent="0.2">
      <c r="A19" s="1"/>
      <c r="B19" s="67">
        <v>16</v>
      </c>
      <c r="C19" s="118"/>
      <c r="D19" s="118"/>
      <c r="E19" s="5"/>
      <c r="F19" s="1"/>
      <c r="G19" s="1"/>
      <c r="H19" s="1"/>
    </row>
    <row r="20" spans="1:8" x14ac:dyDescent="0.2">
      <c r="A20" s="1"/>
      <c r="B20" s="67">
        <v>17</v>
      </c>
      <c r="C20" s="118"/>
      <c r="D20" s="118"/>
      <c r="E20" s="5"/>
      <c r="F20" s="1"/>
      <c r="G20" s="1"/>
      <c r="H20" s="1"/>
    </row>
    <row r="21" spans="1:8" x14ac:dyDescent="0.2">
      <c r="A21" s="1"/>
      <c r="B21" s="67">
        <v>18</v>
      </c>
      <c r="C21" s="118"/>
      <c r="D21" s="118"/>
      <c r="E21" s="5"/>
      <c r="F21" s="1"/>
      <c r="G21" s="1"/>
      <c r="H21" s="1"/>
    </row>
    <row r="22" spans="1:8" x14ac:dyDescent="0.2">
      <c r="A22" s="1"/>
      <c r="B22" s="67">
        <v>19</v>
      </c>
      <c r="C22" s="118"/>
      <c r="D22" s="118"/>
      <c r="E22" s="5"/>
      <c r="F22" s="1"/>
      <c r="G22" s="1"/>
      <c r="H22" s="1"/>
    </row>
    <row r="23" spans="1:8" x14ac:dyDescent="0.2">
      <c r="A23" s="1"/>
      <c r="B23" s="67">
        <v>20</v>
      </c>
      <c r="C23" s="118"/>
      <c r="D23" s="118"/>
      <c r="E23" s="5"/>
      <c r="F23" s="1"/>
      <c r="G23" s="1"/>
      <c r="H23" s="1"/>
    </row>
    <row r="24" spans="1:8" x14ac:dyDescent="0.2">
      <c r="A24" s="1"/>
      <c r="B24" s="67">
        <v>21</v>
      </c>
      <c r="C24" s="118"/>
      <c r="D24" s="118"/>
      <c r="E24" s="5"/>
      <c r="F24" s="1"/>
      <c r="G24" s="1"/>
      <c r="H24" s="1"/>
    </row>
    <row r="25" spans="1:8" x14ac:dyDescent="0.2">
      <c r="A25" s="1"/>
      <c r="B25" s="67">
        <v>22</v>
      </c>
      <c r="C25" s="118"/>
      <c r="D25" s="118"/>
      <c r="E25" s="5"/>
      <c r="F25" s="1"/>
      <c r="G25" s="1"/>
      <c r="H25" s="1"/>
    </row>
    <row r="26" spans="1:8" x14ac:dyDescent="0.2">
      <c r="A26" s="1"/>
      <c r="B26" s="67">
        <v>23</v>
      </c>
      <c r="C26" s="118"/>
      <c r="D26" s="118"/>
      <c r="E26" s="5"/>
      <c r="F26" s="1"/>
      <c r="G26" s="1"/>
      <c r="H26" s="1"/>
    </row>
    <row r="27" spans="1:8" x14ac:dyDescent="0.2">
      <c r="A27" s="1"/>
      <c r="B27" s="67">
        <v>24</v>
      </c>
      <c r="C27" s="118"/>
      <c r="D27" s="118"/>
      <c r="E27" s="5"/>
      <c r="F27" s="1"/>
      <c r="G27" s="1"/>
      <c r="H27" s="1"/>
    </row>
    <row r="28" spans="1:8" x14ac:dyDescent="0.2">
      <c r="A28" s="1"/>
      <c r="B28" s="67">
        <v>25</v>
      </c>
      <c r="C28" s="118"/>
      <c r="D28" s="118"/>
      <c r="E28" s="5"/>
      <c r="F28" s="1"/>
      <c r="G28" s="1"/>
      <c r="H28" s="1"/>
    </row>
    <row r="29" spans="1:8" x14ac:dyDescent="0.2">
      <c r="A29" s="1"/>
      <c r="B29" s="67">
        <v>26</v>
      </c>
      <c r="C29" s="118"/>
      <c r="D29" s="118"/>
      <c r="E29" s="5"/>
      <c r="F29" s="1"/>
      <c r="G29" s="1"/>
      <c r="H29" s="1"/>
    </row>
    <row r="30" spans="1:8" x14ac:dyDescent="0.2">
      <c r="A30" s="1"/>
      <c r="B30" s="67">
        <v>27</v>
      </c>
      <c r="C30" s="118"/>
      <c r="D30" s="118"/>
      <c r="E30" s="5"/>
      <c r="F30" s="1"/>
      <c r="G30" s="1"/>
      <c r="H30" s="1"/>
    </row>
    <row r="31" spans="1:8" x14ac:dyDescent="0.2">
      <c r="A31" s="1"/>
      <c r="B31" s="67">
        <v>28</v>
      </c>
      <c r="C31" s="118"/>
      <c r="D31" s="118"/>
      <c r="E31" s="5"/>
      <c r="F31" s="1"/>
      <c r="G31" s="1"/>
      <c r="H31" s="1"/>
    </row>
    <row r="32" spans="1:8" x14ac:dyDescent="0.2">
      <c r="A32" s="1"/>
      <c r="B32" s="67">
        <v>29</v>
      </c>
      <c r="C32" s="118"/>
      <c r="D32" s="118"/>
      <c r="E32" s="5"/>
      <c r="F32" s="1"/>
      <c r="G32" s="1"/>
      <c r="H32" s="1"/>
    </row>
    <row r="33" spans="1:8" x14ac:dyDescent="0.2">
      <c r="A33" s="1"/>
      <c r="B33" s="67">
        <v>30</v>
      </c>
      <c r="C33" s="118"/>
      <c r="D33" s="118"/>
      <c r="E33" s="5"/>
      <c r="F33" s="1"/>
      <c r="G33" s="1"/>
      <c r="H33" s="1"/>
    </row>
    <row r="34" spans="1:8" x14ac:dyDescent="0.2">
      <c r="A34" s="1"/>
      <c r="B34" s="67">
        <v>31</v>
      </c>
      <c r="C34" s="118"/>
      <c r="D34" s="118"/>
      <c r="E34" s="5"/>
      <c r="F34" s="1"/>
      <c r="G34" s="1"/>
      <c r="H34" s="1"/>
    </row>
    <row r="35" spans="1:8" x14ac:dyDescent="0.2">
      <c r="A35" s="1"/>
      <c r="B35" s="67">
        <v>32</v>
      </c>
      <c r="C35" s="118"/>
      <c r="D35" s="118"/>
      <c r="E35" s="5"/>
      <c r="F35" s="1"/>
      <c r="G35" s="1"/>
      <c r="H35" s="1"/>
    </row>
    <row r="36" spans="1:8" x14ac:dyDescent="0.2">
      <c r="A36" s="1"/>
      <c r="B36" s="67">
        <v>33</v>
      </c>
      <c r="C36" s="118"/>
      <c r="D36" s="118"/>
      <c r="E36" s="5"/>
      <c r="F36" s="1"/>
      <c r="G36" s="1"/>
      <c r="H36" s="1"/>
    </row>
    <row r="37" spans="1:8" x14ac:dyDescent="0.2">
      <c r="A37" s="1"/>
      <c r="B37" s="67">
        <v>34</v>
      </c>
      <c r="C37" s="118"/>
      <c r="D37" s="118"/>
      <c r="E37" s="5"/>
      <c r="F37" s="1"/>
      <c r="G37" s="1"/>
      <c r="H37" s="1"/>
    </row>
    <row r="38" spans="1:8" x14ac:dyDescent="0.2">
      <c r="A38" s="1"/>
      <c r="B38" s="67">
        <v>35</v>
      </c>
      <c r="C38" s="118"/>
      <c r="D38" s="118"/>
      <c r="E38" s="5"/>
      <c r="F38" s="1"/>
      <c r="G38" s="1"/>
      <c r="H38" s="1"/>
    </row>
    <row r="39" spans="1:8" x14ac:dyDescent="0.2">
      <c r="A39" s="1"/>
      <c r="B39" s="67">
        <v>36</v>
      </c>
      <c r="C39" s="118"/>
      <c r="D39" s="118"/>
      <c r="E39" s="5"/>
      <c r="F39" s="1"/>
      <c r="G39" s="1"/>
      <c r="H39" s="1"/>
    </row>
    <row r="40" spans="1:8" x14ac:dyDescent="0.2">
      <c r="A40" s="1"/>
      <c r="B40" s="67">
        <v>37</v>
      </c>
      <c r="C40" s="118"/>
      <c r="D40" s="118"/>
      <c r="E40" s="5"/>
      <c r="F40" s="1"/>
      <c r="G40" s="1"/>
      <c r="H40" s="1"/>
    </row>
    <row r="41" spans="1:8" x14ac:dyDescent="0.2">
      <c r="A41" s="1"/>
      <c r="B41" s="67">
        <v>38</v>
      </c>
      <c r="C41" s="118"/>
      <c r="D41" s="118"/>
      <c r="E41" s="5"/>
      <c r="F41" s="1"/>
      <c r="G41" s="1"/>
      <c r="H41" s="1"/>
    </row>
    <row r="42" spans="1:8" x14ac:dyDescent="0.2">
      <c r="A42" s="1"/>
      <c r="B42" s="67">
        <v>39</v>
      </c>
      <c r="C42" s="118"/>
      <c r="D42" s="118"/>
      <c r="E42" s="5"/>
      <c r="F42" s="1"/>
      <c r="G42" s="1"/>
      <c r="H42" s="1"/>
    </row>
    <row r="43" spans="1:8" x14ac:dyDescent="0.2">
      <c r="A43" s="1"/>
      <c r="B43" s="67">
        <v>40</v>
      </c>
      <c r="C43" s="118"/>
      <c r="D43" s="118"/>
      <c r="E43" s="5"/>
      <c r="F43" s="1"/>
      <c r="G43" s="1"/>
      <c r="H43" s="1"/>
    </row>
    <row r="44" spans="1:8" x14ac:dyDescent="0.2">
      <c r="A44" s="1"/>
      <c r="B44" s="67">
        <v>41</v>
      </c>
      <c r="C44" s="118"/>
      <c r="D44" s="118"/>
      <c r="E44" s="5"/>
      <c r="F44" s="1"/>
      <c r="G44" s="1"/>
      <c r="H44" s="1"/>
    </row>
    <row r="45" spans="1:8" x14ac:dyDescent="0.2">
      <c r="A45" s="1"/>
      <c r="B45" s="67">
        <v>42</v>
      </c>
      <c r="C45" s="118"/>
      <c r="D45" s="118"/>
      <c r="E45" s="5"/>
      <c r="F45" s="1"/>
      <c r="G45" s="1"/>
      <c r="H45" s="1"/>
    </row>
    <row r="46" spans="1:8" x14ac:dyDescent="0.2">
      <c r="A46" s="1"/>
      <c r="B46" s="67">
        <v>43</v>
      </c>
      <c r="C46" s="118"/>
      <c r="D46" s="118"/>
      <c r="E46" s="5"/>
      <c r="F46" s="1"/>
      <c r="G46" s="1"/>
      <c r="H46" s="1"/>
    </row>
    <row r="47" spans="1:8" x14ac:dyDescent="0.2">
      <c r="A47" s="1"/>
      <c r="B47" s="67">
        <v>44</v>
      </c>
      <c r="C47" s="118"/>
      <c r="D47" s="118"/>
      <c r="E47" s="5"/>
      <c r="F47" s="1"/>
      <c r="G47" s="1"/>
      <c r="H47" s="1"/>
    </row>
    <row r="48" spans="1:8" x14ac:dyDescent="0.2">
      <c r="A48" s="1"/>
      <c r="B48" s="67">
        <v>45</v>
      </c>
      <c r="C48" s="118"/>
      <c r="D48" s="118"/>
      <c r="E48" s="5"/>
      <c r="F48" s="1"/>
      <c r="G48" s="1"/>
      <c r="H48" s="1"/>
    </row>
    <row r="49" spans="1:8" x14ac:dyDescent="0.2">
      <c r="A49" s="1"/>
      <c r="B49" s="67">
        <v>46</v>
      </c>
      <c r="C49" s="118"/>
      <c r="D49" s="118"/>
      <c r="E49" s="5"/>
      <c r="F49" s="1"/>
      <c r="G49" s="1"/>
      <c r="H49" s="1"/>
    </row>
    <row r="50" spans="1:8" x14ac:dyDescent="0.2">
      <c r="A50" s="1"/>
      <c r="B50" s="67">
        <v>47</v>
      </c>
      <c r="C50" s="118"/>
      <c r="D50" s="118"/>
      <c r="E50" s="5"/>
      <c r="F50" s="1"/>
      <c r="G50" s="1"/>
      <c r="H50" s="1"/>
    </row>
    <row r="51" spans="1:8" x14ac:dyDescent="0.2">
      <c r="A51" s="1"/>
      <c r="B51" s="67">
        <v>48</v>
      </c>
      <c r="C51" s="118"/>
      <c r="D51" s="118"/>
      <c r="E51" s="5"/>
      <c r="F51" s="1"/>
      <c r="G51" s="1"/>
      <c r="H51" s="1"/>
    </row>
    <row r="52" spans="1:8" x14ac:dyDescent="0.2">
      <c r="A52" s="1"/>
      <c r="B52" s="67">
        <v>49</v>
      </c>
      <c r="C52" s="118"/>
      <c r="D52" s="118"/>
      <c r="E52" s="5"/>
      <c r="F52" s="1"/>
      <c r="G52" s="1"/>
      <c r="H52" s="1"/>
    </row>
    <row r="53" spans="1:8" x14ac:dyDescent="0.2">
      <c r="A53" s="1"/>
      <c r="B53" s="67">
        <v>50</v>
      </c>
      <c r="C53" s="118"/>
      <c r="D53" s="118"/>
      <c r="E53" s="5"/>
      <c r="F53" s="1"/>
      <c r="G53" s="1"/>
      <c r="H53" s="1"/>
    </row>
    <row r="54" spans="1:8" x14ac:dyDescent="0.2">
      <c r="A54" s="1"/>
      <c r="B54" s="67">
        <v>51</v>
      </c>
      <c r="C54" s="118"/>
      <c r="D54" s="118"/>
      <c r="E54" s="5"/>
      <c r="F54" s="1"/>
      <c r="G54" s="1"/>
      <c r="H54" s="1"/>
    </row>
    <row r="55" spans="1:8" x14ac:dyDescent="0.2">
      <c r="A55" s="1"/>
      <c r="B55" s="67">
        <v>52</v>
      </c>
      <c r="C55" s="118"/>
      <c r="D55" s="118"/>
      <c r="E55" s="5"/>
      <c r="F55" s="1"/>
      <c r="G55" s="1"/>
      <c r="H55" s="1"/>
    </row>
    <row r="56" spans="1:8" x14ac:dyDescent="0.2">
      <c r="A56" s="1"/>
      <c r="B56" s="67">
        <v>53</v>
      </c>
      <c r="C56" s="118"/>
      <c r="D56" s="118"/>
      <c r="E56" s="5"/>
      <c r="F56" s="1"/>
      <c r="G56" s="1"/>
      <c r="H56" s="1"/>
    </row>
    <row r="57" spans="1:8" x14ac:dyDescent="0.2">
      <c r="A57" s="1"/>
      <c r="B57" s="67">
        <v>54</v>
      </c>
      <c r="C57" s="118"/>
      <c r="D57" s="118"/>
      <c r="E57" s="5"/>
      <c r="F57" s="1"/>
      <c r="G57" s="1"/>
      <c r="H57" s="1"/>
    </row>
    <row r="58" spans="1:8" x14ac:dyDescent="0.2">
      <c r="A58" s="1"/>
      <c r="B58" s="67">
        <v>55</v>
      </c>
      <c r="C58" s="118"/>
      <c r="D58" s="118"/>
      <c r="E58" s="5"/>
      <c r="F58" s="1"/>
      <c r="G58" s="1"/>
      <c r="H58" s="1"/>
    </row>
    <row r="59" spans="1:8" x14ac:dyDescent="0.2">
      <c r="A59" s="1"/>
      <c r="B59" s="67">
        <v>56</v>
      </c>
      <c r="C59" s="118"/>
      <c r="D59" s="118"/>
      <c r="E59" s="5"/>
      <c r="F59" s="1"/>
      <c r="G59" s="1"/>
      <c r="H59" s="1"/>
    </row>
    <row r="60" spans="1:8" x14ac:dyDescent="0.2">
      <c r="A60" s="1"/>
      <c r="B60" s="67">
        <v>57</v>
      </c>
      <c r="C60" s="118"/>
      <c r="D60" s="118"/>
      <c r="E60" s="5"/>
      <c r="F60" s="1"/>
      <c r="G60" s="1"/>
      <c r="H60" s="1"/>
    </row>
    <row r="61" spans="1:8" x14ac:dyDescent="0.2">
      <c r="A61" s="1"/>
      <c r="B61" s="67">
        <v>58</v>
      </c>
      <c r="C61" s="118"/>
      <c r="D61" s="118"/>
      <c r="E61" s="5"/>
      <c r="F61" s="1"/>
      <c r="G61" s="1"/>
      <c r="H61" s="1"/>
    </row>
    <row r="62" spans="1:8" x14ac:dyDescent="0.2">
      <c r="A62" s="1"/>
      <c r="B62" s="67">
        <v>59</v>
      </c>
      <c r="C62" s="118"/>
      <c r="D62" s="118"/>
      <c r="E62" s="5"/>
      <c r="F62" s="1"/>
      <c r="G62" s="1"/>
      <c r="H62" s="1"/>
    </row>
    <row r="63" spans="1:8" x14ac:dyDescent="0.2">
      <c r="A63" s="1"/>
      <c r="B63" s="67">
        <v>60</v>
      </c>
      <c r="C63" s="118"/>
      <c r="D63" s="118"/>
      <c r="E63" s="5"/>
      <c r="F63" s="1"/>
      <c r="G63" s="1"/>
      <c r="H63" s="1"/>
    </row>
    <row r="64" spans="1:8" x14ac:dyDescent="0.2">
      <c r="A64" s="1"/>
      <c r="B64" s="67">
        <v>61</v>
      </c>
      <c r="C64" s="118"/>
      <c r="D64" s="118"/>
      <c r="E64" s="5"/>
      <c r="F64" s="1"/>
      <c r="G64" s="1"/>
      <c r="H64" s="1"/>
    </row>
    <row r="65" spans="1:8" x14ac:dyDescent="0.2">
      <c r="A65" s="1"/>
      <c r="B65" s="67">
        <v>62</v>
      </c>
      <c r="C65" s="118"/>
      <c r="D65" s="118"/>
      <c r="E65" s="5"/>
      <c r="F65" s="1"/>
      <c r="G65" s="1"/>
      <c r="H65" s="1"/>
    </row>
    <row r="66" spans="1:8" x14ac:dyDescent="0.2">
      <c r="A66" s="1"/>
      <c r="B66" s="67">
        <v>63</v>
      </c>
      <c r="C66" s="118"/>
      <c r="D66" s="118"/>
      <c r="E66" s="5"/>
      <c r="F66" s="1"/>
      <c r="G66" s="1"/>
      <c r="H66" s="1"/>
    </row>
    <row r="67" spans="1:8" x14ac:dyDescent="0.2">
      <c r="A67" s="1"/>
      <c r="B67" s="67">
        <v>64</v>
      </c>
      <c r="C67" s="118"/>
      <c r="D67" s="118"/>
      <c r="E67" s="5"/>
      <c r="F67" s="1"/>
      <c r="G67" s="1"/>
      <c r="H67" s="1"/>
    </row>
    <row r="68" spans="1:8" x14ac:dyDescent="0.2">
      <c r="A68" s="1"/>
      <c r="B68" s="67">
        <v>65</v>
      </c>
      <c r="C68" s="118"/>
      <c r="D68" s="118"/>
      <c r="E68" s="5"/>
      <c r="F68" s="1"/>
      <c r="G68" s="1"/>
      <c r="H68" s="1"/>
    </row>
    <row r="69" spans="1:8" x14ac:dyDescent="0.2">
      <c r="A69" s="1"/>
      <c r="B69" s="67">
        <v>66</v>
      </c>
      <c r="C69" s="118"/>
      <c r="D69" s="118"/>
      <c r="E69" s="5"/>
      <c r="F69" s="1"/>
      <c r="G69" s="1"/>
      <c r="H69" s="1"/>
    </row>
    <row r="70" spans="1:8" x14ac:dyDescent="0.2">
      <c r="A70" s="1"/>
      <c r="B70" s="67">
        <v>67</v>
      </c>
      <c r="C70" s="118"/>
      <c r="D70" s="118"/>
      <c r="E70" s="5"/>
      <c r="F70" s="1"/>
      <c r="G70" s="1"/>
      <c r="H70" s="1"/>
    </row>
    <row r="71" spans="1:8" x14ac:dyDescent="0.2">
      <c r="A71" s="1"/>
      <c r="B71" s="67">
        <v>68</v>
      </c>
      <c r="C71" s="118"/>
      <c r="D71" s="118"/>
      <c r="E71" s="5"/>
      <c r="F71" s="1"/>
      <c r="G71" s="1"/>
      <c r="H71" s="1"/>
    </row>
    <row r="72" spans="1:8" x14ac:dyDescent="0.2">
      <c r="A72" s="1"/>
      <c r="B72" s="67">
        <v>69</v>
      </c>
      <c r="C72" s="118"/>
      <c r="D72" s="118"/>
      <c r="E72" s="5"/>
      <c r="F72" s="1"/>
      <c r="G72" s="1"/>
      <c r="H72" s="1"/>
    </row>
    <row r="73" spans="1:8" x14ac:dyDescent="0.2">
      <c r="A73" s="1"/>
      <c r="B73" s="67">
        <v>70</v>
      </c>
      <c r="C73" s="118"/>
      <c r="D73" s="118"/>
      <c r="E73" s="1"/>
      <c r="F73" s="1"/>
      <c r="G73" s="1"/>
      <c r="H73" s="1"/>
    </row>
    <row r="74" spans="1:8" x14ac:dyDescent="0.2">
      <c r="A74" s="1"/>
      <c r="B74" s="67">
        <v>71</v>
      </c>
      <c r="C74" s="118"/>
      <c r="D74" s="118"/>
      <c r="E74" s="1"/>
      <c r="F74" s="1"/>
      <c r="G74" s="1"/>
      <c r="H74" s="1"/>
    </row>
    <row r="75" spans="1:8" x14ac:dyDescent="0.2">
      <c r="A75" s="1"/>
      <c r="B75" s="67">
        <v>72</v>
      </c>
      <c r="C75" s="118"/>
      <c r="D75" s="118"/>
      <c r="E75" s="1"/>
      <c r="F75" s="1"/>
      <c r="G75" s="1"/>
      <c r="H75" s="1"/>
    </row>
    <row r="76" spans="1:8" x14ac:dyDescent="0.2">
      <c r="A76" s="1"/>
      <c r="B76" s="67">
        <v>73</v>
      </c>
      <c r="C76" s="118"/>
      <c r="D76" s="118"/>
      <c r="E76" s="1"/>
      <c r="F76" s="1"/>
      <c r="G76" s="1"/>
      <c r="H76" s="1"/>
    </row>
    <row r="77" spans="1:8" x14ac:dyDescent="0.2">
      <c r="A77" s="1"/>
      <c r="B77" s="67">
        <v>74</v>
      </c>
      <c r="C77" s="118"/>
      <c r="D77" s="118"/>
      <c r="E77" s="1"/>
      <c r="F77" s="1"/>
      <c r="G77" s="1"/>
      <c r="H77" s="1"/>
    </row>
    <row r="78" spans="1:8" x14ac:dyDescent="0.2">
      <c r="A78" s="1"/>
      <c r="B78" s="67">
        <v>75</v>
      </c>
      <c r="C78" s="118"/>
      <c r="D78" s="118"/>
      <c r="E78" s="1"/>
      <c r="F78" s="1"/>
      <c r="G78" s="1"/>
      <c r="H78" s="1"/>
    </row>
    <row r="79" spans="1:8" x14ac:dyDescent="0.2">
      <c r="A79" s="1"/>
      <c r="B79" s="67">
        <v>76</v>
      </c>
      <c r="C79" s="118"/>
      <c r="D79" s="118"/>
      <c r="E79" s="1"/>
      <c r="F79" s="1"/>
      <c r="G79" s="1"/>
      <c r="H79" s="1"/>
    </row>
    <row r="80" spans="1:8" x14ac:dyDescent="0.2">
      <c r="A80" s="1"/>
      <c r="B80" s="67">
        <v>77</v>
      </c>
      <c r="C80" s="118"/>
      <c r="D80" s="118"/>
      <c r="E80" s="1"/>
      <c r="F80" s="1"/>
      <c r="G80" s="1"/>
      <c r="H80" s="1"/>
    </row>
    <row r="81" spans="1:8" x14ac:dyDescent="0.2">
      <c r="A81" s="1"/>
      <c r="B81" s="67">
        <v>78</v>
      </c>
      <c r="C81" s="118"/>
      <c r="D81" s="118"/>
      <c r="E81" s="1"/>
      <c r="F81" s="1"/>
      <c r="G81" s="1"/>
      <c r="H81" s="1"/>
    </row>
    <row r="82" spans="1:8" x14ac:dyDescent="0.2">
      <c r="A82" s="1"/>
      <c r="B82" s="67">
        <v>79</v>
      </c>
      <c r="C82" s="118"/>
      <c r="D82" s="118"/>
      <c r="E82" s="1"/>
      <c r="F82" s="1"/>
      <c r="G82" s="1"/>
      <c r="H82" s="1"/>
    </row>
    <row r="83" spans="1:8" x14ac:dyDescent="0.2">
      <c r="A83" s="1"/>
      <c r="B83" s="67">
        <v>80</v>
      </c>
      <c r="C83" s="118"/>
      <c r="D83" s="118"/>
      <c r="E83" s="1"/>
      <c r="F83" s="1"/>
      <c r="G83" s="1"/>
      <c r="H83" s="1"/>
    </row>
    <row r="84" spans="1:8" ht="12.75" customHeight="1" x14ac:dyDescent="0.2">
      <c r="A84" s="1"/>
      <c r="B84" s="202" t="s">
        <v>48</v>
      </c>
      <c r="C84" s="203"/>
      <c r="D84" s="170" t="s">
        <v>47</v>
      </c>
      <c r="E84" s="7"/>
      <c r="F84" s="1"/>
      <c r="G84" s="1"/>
      <c r="H84" s="1"/>
    </row>
    <row r="85" spans="1:8" ht="12.75" customHeight="1" x14ac:dyDescent="0.2">
      <c r="A85" s="1"/>
      <c r="B85" s="204"/>
      <c r="C85" s="205"/>
      <c r="D85" s="170"/>
      <c r="E85" s="1"/>
      <c r="F85" s="1"/>
      <c r="G85" s="1"/>
      <c r="H85" s="1"/>
    </row>
    <row r="86" spans="1:8" x14ac:dyDescent="0.2">
      <c r="A86" s="1"/>
      <c r="B86" s="1"/>
      <c r="C86" s="1"/>
      <c r="D86" s="1"/>
      <c r="E86" s="1"/>
      <c r="F86" s="1"/>
      <c r="G86" s="1"/>
      <c r="H86" s="1"/>
    </row>
    <row r="87" spans="1:8" x14ac:dyDescent="0.2">
      <c r="A87" s="1"/>
      <c r="B87" s="1"/>
      <c r="C87" s="1"/>
      <c r="D87" s="1"/>
      <c r="E87" s="1"/>
      <c r="F87" s="1"/>
      <c r="G87" s="1"/>
      <c r="H87" s="1"/>
    </row>
    <row r="88" spans="1:8" x14ac:dyDescent="0.2">
      <c r="A88" s="1"/>
      <c r="B88" s="1"/>
      <c r="C88" s="1"/>
      <c r="D88" s="1"/>
      <c r="E88" s="1"/>
      <c r="F88" s="1"/>
      <c r="G88" s="1"/>
      <c r="H88" s="1"/>
    </row>
    <row r="89" spans="1:8" x14ac:dyDescent="0.2">
      <c r="A89" s="1"/>
      <c r="B89" s="1"/>
      <c r="C89" s="1"/>
      <c r="D89" s="1"/>
      <c r="E89" s="1"/>
      <c r="F89" s="1"/>
      <c r="G89" s="1"/>
      <c r="H89" s="1"/>
    </row>
    <row r="90" spans="1:8" x14ac:dyDescent="0.2">
      <c r="A90" s="1"/>
      <c r="B90" s="1"/>
      <c r="C90" s="1"/>
      <c r="D90" s="1"/>
      <c r="E90" s="1"/>
      <c r="F90" s="1"/>
      <c r="G90" s="1"/>
      <c r="H90" s="1"/>
    </row>
    <row r="91" spans="1:8" x14ac:dyDescent="0.2">
      <c r="A91" s="1"/>
      <c r="B91" s="1"/>
      <c r="C91" s="1"/>
      <c r="D91" s="1"/>
      <c r="E91" s="1"/>
      <c r="F91" s="1"/>
      <c r="G91" s="1"/>
      <c r="H91" s="1"/>
    </row>
    <row r="92" spans="1:8" x14ac:dyDescent="0.2">
      <c r="A92" s="1"/>
      <c r="B92" s="1"/>
      <c r="C92" s="1"/>
      <c r="D92" s="1"/>
      <c r="E92" s="1"/>
      <c r="F92" s="1"/>
      <c r="G92" s="1"/>
      <c r="H92" s="1"/>
    </row>
    <row r="93" spans="1:8" x14ac:dyDescent="0.2">
      <c r="A93" s="1"/>
      <c r="B93" s="1"/>
      <c r="C93" s="1"/>
      <c r="D93" s="1"/>
      <c r="E93" s="1"/>
      <c r="F93" s="1"/>
      <c r="G93" s="1"/>
      <c r="H93" s="1"/>
    </row>
    <row r="94" spans="1:8" x14ac:dyDescent="0.2">
      <c r="A94" s="1"/>
      <c r="B94" s="1"/>
      <c r="C94" s="1"/>
      <c r="D94" s="1"/>
      <c r="E94" s="1"/>
      <c r="F94" s="1"/>
      <c r="G94" s="1"/>
      <c r="H94" s="1"/>
    </row>
    <row r="95" spans="1:8" x14ac:dyDescent="0.2">
      <c r="A95" s="1"/>
      <c r="B95" s="1"/>
      <c r="C95" s="1"/>
      <c r="D95" s="1"/>
      <c r="E95" s="1"/>
      <c r="F95" s="1"/>
      <c r="G95" s="1"/>
      <c r="H95" s="1"/>
    </row>
  </sheetData>
  <sheetProtection selectLockedCells="1"/>
  <mergeCells count="3">
    <mergeCell ref="B2:D2"/>
    <mergeCell ref="B84:C85"/>
    <mergeCell ref="D84:D85"/>
  </mergeCells>
  <phoneticPr fontId="2" type="noConversion"/>
  <dataValidations xWindow="163" yWindow="424" count="3">
    <dataValidation allowBlank="1" showInputMessage="1" showErrorMessage="1" prompt="Sıra numarası program tarafından otomatik olarak verilmektedir!" sqref="B4:B83" xr:uid="{00000000-0002-0000-0300-000000000000}"/>
    <dataValidation allowBlank="1" showInputMessage="1" showErrorMessage="1" prompt="Öğrencinin numarasını giriniz." sqref="C4:C83" xr:uid="{00000000-0002-0000-0300-000001000000}"/>
    <dataValidation allowBlank="1" showInputMessage="1" showErrorMessage="1" prompt="Öğrencinin ad ve soyadını giriniz." sqref="D4:D83" xr:uid="{00000000-0002-0000-0300-000002000000}"/>
  </dataValidations>
  <hyperlinks>
    <hyperlink ref="D84:D85" location="'NOT Baremi'!A1" display="İLERİ" xr:uid="{71D2D2D9-DBBF-435B-9A6F-F71B334A7596}"/>
    <hyperlink ref="B84:C85" location="'Yazılı Tarihleri'!A1" display="GERİ" xr:uid="{D7A80D86-674F-4258-B5EF-4A5657E1ECF0}"/>
  </hyperlinks>
  <pageMargins left="1.57" right="0.78740157480314965" top="0.47" bottom="0.3" header="0.32" footer="0.2"/>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ayfa5">
    <tabColor theme="0" tint="-4.9989318521683403E-2"/>
  </sheetPr>
  <dimension ref="A1:AT28"/>
  <sheetViews>
    <sheetView zoomScale="103" zoomScaleNormal="103" workbookViewId="0"/>
  </sheetViews>
  <sheetFormatPr defaultColWidth="9.140625" defaultRowHeight="12.75" x14ac:dyDescent="0.2"/>
  <cols>
    <col min="1" max="1" width="10.5703125" style="3" customWidth="1"/>
    <col min="2" max="3" width="4.28515625" style="3" customWidth="1"/>
    <col min="4" max="4" width="4.5703125" style="3" customWidth="1"/>
    <col min="5" max="44" width="3.28515625" style="3" customWidth="1"/>
    <col min="45" max="45" width="8.5703125" style="3" customWidth="1"/>
    <col min="46" max="46" width="2.7109375" style="3" customWidth="1"/>
    <col min="47" max="16384" width="9.140625" style="3"/>
  </cols>
  <sheetData>
    <row r="1" spans="1:46" ht="18" customHeight="1" x14ac:dyDescent="0.2"/>
    <row r="2" spans="1:46" ht="15" customHeight="1" x14ac:dyDescent="0.2">
      <c r="A2" s="4"/>
      <c r="B2" s="207" t="s">
        <v>15</v>
      </c>
      <c r="C2" s="208"/>
      <c r="D2" s="208"/>
      <c r="E2" s="208"/>
      <c r="F2" s="208"/>
      <c r="G2" s="208"/>
      <c r="H2" s="208"/>
      <c r="I2" s="208"/>
      <c r="J2" s="208"/>
      <c r="K2" s="208"/>
      <c r="L2" s="208"/>
      <c r="M2" s="208"/>
      <c r="N2" s="208"/>
      <c r="O2" s="208"/>
      <c r="P2" s="208"/>
      <c r="Q2" s="208"/>
      <c r="R2" s="208"/>
      <c r="S2" s="208"/>
      <c r="T2" s="208"/>
      <c r="U2" s="208"/>
      <c r="V2" s="208"/>
      <c r="W2" s="208"/>
      <c r="X2" s="208"/>
      <c r="Y2" s="208"/>
      <c r="Z2" s="208"/>
      <c r="AA2" s="208"/>
      <c r="AB2" s="208"/>
      <c r="AC2" s="208"/>
      <c r="AD2" s="208"/>
      <c r="AE2" s="208"/>
      <c r="AF2" s="208"/>
      <c r="AG2" s="208"/>
      <c r="AH2" s="208"/>
      <c r="AI2" s="208"/>
      <c r="AJ2" s="208"/>
      <c r="AK2" s="208"/>
      <c r="AL2" s="208"/>
      <c r="AM2" s="208"/>
      <c r="AN2" s="208"/>
      <c r="AO2" s="208"/>
      <c r="AP2" s="208"/>
      <c r="AQ2" s="208"/>
      <c r="AR2" s="208"/>
      <c r="AS2" s="209"/>
      <c r="AT2" s="4"/>
    </row>
    <row r="3" spans="1:46" ht="15" customHeight="1" x14ac:dyDescent="0.2">
      <c r="A3" s="4"/>
      <c r="B3" s="210"/>
      <c r="C3" s="211"/>
      <c r="D3" s="211"/>
      <c r="E3" s="211"/>
      <c r="F3" s="211"/>
      <c r="G3" s="211"/>
      <c r="H3" s="211"/>
      <c r="I3" s="211"/>
      <c r="J3" s="211"/>
      <c r="K3" s="211"/>
      <c r="L3" s="211"/>
      <c r="M3" s="211"/>
      <c r="N3" s="211"/>
      <c r="O3" s="211"/>
      <c r="P3" s="211"/>
      <c r="Q3" s="211"/>
      <c r="R3" s="211"/>
      <c r="S3" s="211"/>
      <c r="T3" s="211"/>
      <c r="U3" s="211"/>
      <c r="V3" s="211"/>
      <c r="W3" s="211"/>
      <c r="X3" s="211"/>
      <c r="Y3" s="211"/>
      <c r="Z3" s="211"/>
      <c r="AA3" s="211"/>
      <c r="AB3" s="211"/>
      <c r="AC3" s="211"/>
      <c r="AD3" s="211"/>
      <c r="AE3" s="211"/>
      <c r="AF3" s="211"/>
      <c r="AG3" s="211"/>
      <c r="AH3" s="211"/>
      <c r="AI3" s="211"/>
      <c r="AJ3" s="211"/>
      <c r="AK3" s="211"/>
      <c r="AL3" s="211"/>
      <c r="AM3" s="211"/>
      <c r="AN3" s="211"/>
      <c r="AO3" s="211"/>
      <c r="AP3" s="211"/>
      <c r="AQ3" s="211"/>
      <c r="AR3" s="211"/>
      <c r="AS3" s="212"/>
      <c r="AT3" s="4"/>
    </row>
    <row r="4" spans="1:46" ht="15" customHeight="1" x14ac:dyDescent="0.2">
      <c r="A4" s="4"/>
      <c r="B4" s="216" t="s">
        <v>27</v>
      </c>
      <c r="C4" s="216"/>
      <c r="D4" s="216"/>
      <c r="E4" s="216"/>
      <c r="F4" s="216"/>
      <c r="G4" s="216"/>
      <c r="H4" s="216"/>
      <c r="I4" s="216"/>
      <c r="J4" s="216"/>
      <c r="K4" s="216"/>
      <c r="L4" s="216"/>
      <c r="M4" s="216"/>
      <c r="N4" s="216"/>
      <c r="O4" s="216"/>
      <c r="P4" s="216"/>
      <c r="Q4" s="216"/>
      <c r="R4" s="216"/>
      <c r="S4" s="216"/>
      <c r="T4" s="216"/>
      <c r="U4" s="216"/>
      <c r="V4" s="216"/>
      <c r="W4" s="216"/>
      <c r="X4" s="216"/>
      <c r="Y4" s="216"/>
      <c r="Z4" s="216"/>
      <c r="AA4" s="216"/>
      <c r="AB4" s="216"/>
      <c r="AC4" s="216"/>
      <c r="AD4" s="216"/>
      <c r="AE4" s="216"/>
      <c r="AF4" s="216"/>
      <c r="AG4" s="216"/>
      <c r="AH4" s="216"/>
      <c r="AI4" s="216"/>
      <c r="AJ4" s="216"/>
      <c r="AK4" s="216"/>
      <c r="AL4" s="216"/>
      <c r="AM4" s="216"/>
      <c r="AN4" s="216"/>
      <c r="AO4" s="216"/>
      <c r="AP4" s="216"/>
      <c r="AQ4" s="216"/>
      <c r="AR4" s="216"/>
      <c r="AS4" s="216"/>
      <c r="AT4" s="4"/>
    </row>
    <row r="5" spans="1:46" ht="15" customHeight="1" x14ac:dyDescent="0.2">
      <c r="A5" s="4"/>
      <c r="B5" s="216"/>
      <c r="C5" s="216"/>
      <c r="D5" s="216"/>
      <c r="E5" s="216"/>
      <c r="F5" s="216"/>
      <c r="G5" s="216"/>
      <c r="H5" s="216"/>
      <c r="I5" s="216"/>
      <c r="J5" s="216"/>
      <c r="K5" s="216"/>
      <c r="L5" s="216"/>
      <c r="M5" s="216"/>
      <c r="N5" s="216"/>
      <c r="O5" s="216"/>
      <c r="P5" s="216"/>
      <c r="Q5" s="216"/>
      <c r="R5" s="216"/>
      <c r="S5" s="216"/>
      <c r="T5" s="216"/>
      <c r="U5" s="216"/>
      <c r="V5" s="216"/>
      <c r="W5" s="216"/>
      <c r="X5" s="216"/>
      <c r="Y5" s="216"/>
      <c r="Z5" s="216"/>
      <c r="AA5" s="216"/>
      <c r="AB5" s="216"/>
      <c r="AC5" s="216"/>
      <c r="AD5" s="216"/>
      <c r="AE5" s="216"/>
      <c r="AF5" s="216"/>
      <c r="AG5" s="216"/>
      <c r="AH5" s="216"/>
      <c r="AI5" s="216"/>
      <c r="AJ5" s="216"/>
      <c r="AK5" s="216"/>
      <c r="AL5" s="216"/>
      <c r="AM5" s="216"/>
      <c r="AN5" s="216"/>
      <c r="AO5" s="216"/>
      <c r="AP5" s="216"/>
      <c r="AQ5" s="216"/>
      <c r="AR5" s="216"/>
      <c r="AS5" s="216"/>
      <c r="AT5" s="4"/>
    </row>
    <row r="6" spans="1:46" ht="10.5" customHeight="1" x14ac:dyDescent="0.2">
      <c r="A6" s="4"/>
      <c r="B6" s="25"/>
      <c r="C6" s="25"/>
      <c r="D6" s="25"/>
      <c r="E6" s="25"/>
      <c r="F6" s="25"/>
      <c r="G6" s="25"/>
      <c r="H6" s="25"/>
      <c r="I6" s="25"/>
      <c r="J6" s="25"/>
      <c r="K6" s="25"/>
      <c r="L6" s="25"/>
      <c r="M6" s="25"/>
      <c r="N6" s="25"/>
      <c r="O6" s="25"/>
      <c r="P6" s="25"/>
      <c r="Q6" s="25"/>
      <c r="R6" s="25"/>
      <c r="S6" s="25"/>
      <c r="T6" s="25"/>
      <c r="U6" s="25"/>
      <c r="V6" s="25"/>
      <c r="W6" s="25"/>
      <c r="X6" s="25"/>
      <c r="Y6" s="25"/>
      <c r="Z6" s="25"/>
      <c r="AA6" s="25"/>
      <c r="AB6" s="25"/>
      <c r="AC6" s="25"/>
      <c r="AD6" s="25"/>
      <c r="AE6" s="25"/>
      <c r="AF6" s="25"/>
      <c r="AG6" s="25"/>
      <c r="AH6" s="25"/>
      <c r="AI6" s="25"/>
      <c r="AJ6" s="25"/>
      <c r="AK6" s="25"/>
      <c r="AL6" s="25"/>
      <c r="AM6" s="25"/>
      <c r="AN6" s="25"/>
      <c r="AO6" s="25"/>
      <c r="AP6" s="25"/>
      <c r="AQ6" s="25"/>
      <c r="AR6" s="25"/>
      <c r="AS6" s="25"/>
      <c r="AT6" s="4"/>
    </row>
    <row r="7" spans="1:46" ht="15" customHeight="1" x14ac:dyDescent="0.2">
      <c r="A7" s="4"/>
      <c r="B7" s="217" t="s">
        <v>87</v>
      </c>
      <c r="C7" s="218"/>
      <c r="D7" s="218"/>
      <c r="E7" s="218"/>
      <c r="F7" s="218"/>
      <c r="G7" s="218"/>
      <c r="H7" s="218"/>
      <c r="I7" s="218"/>
      <c r="J7" s="218"/>
      <c r="K7" s="218"/>
      <c r="L7" s="218"/>
      <c r="M7" s="218"/>
      <c r="N7" s="218"/>
      <c r="O7" s="218"/>
      <c r="P7" s="218"/>
      <c r="Q7" s="218"/>
      <c r="R7" s="218"/>
      <c r="S7" s="218"/>
      <c r="T7" s="218"/>
      <c r="U7" s="218"/>
      <c r="V7" s="218"/>
      <c r="W7" s="218"/>
      <c r="X7" s="218"/>
      <c r="Y7" s="218"/>
      <c r="Z7" s="218"/>
      <c r="AA7" s="218"/>
      <c r="AB7" s="218"/>
      <c r="AC7" s="218"/>
      <c r="AD7" s="218"/>
      <c r="AE7" s="218"/>
      <c r="AF7" s="218"/>
      <c r="AG7" s="218"/>
      <c r="AH7" s="218"/>
      <c r="AI7" s="218"/>
      <c r="AJ7" s="218"/>
      <c r="AK7" s="218"/>
      <c r="AL7" s="218"/>
      <c r="AM7" s="218"/>
      <c r="AN7" s="218"/>
      <c r="AO7" s="218"/>
      <c r="AP7" s="218"/>
      <c r="AQ7" s="218"/>
      <c r="AR7" s="219"/>
      <c r="AS7" s="213" t="s">
        <v>2</v>
      </c>
      <c r="AT7" s="4"/>
    </row>
    <row r="8" spans="1:46" ht="15" customHeight="1" x14ac:dyDescent="0.2">
      <c r="A8" s="4"/>
      <c r="B8" s="220"/>
      <c r="C8" s="221"/>
      <c r="D8" s="221"/>
      <c r="E8" s="221"/>
      <c r="F8" s="221"/>
      <c r="G8" s="221"/>
      <c r="H8" s="221"/>
      <c r="I8" s="221"/>
      <c r="J8" s="221"/>
      <c r="K8" s="221"/>
      <c r="L8" s="221"/>
      <c r="M8" s="221"/>
      <c r="N8" s="221"/>
      <c r="O8" s="221"/>
      <c r="P8" s="221"/>
      <c r="Q8" s="221"/>
      <c r="R8" s="221"/>
      <c r="S8" s="221"/>
      <c r="T8" s="221"/>
      <c r="U8" s="221"/>
      <c r="V8" s="221"/>
      <c r="W8" s="221"/>
      <c r="X8" s="221"/>
      <c r="Y8" s="221"/>
      <c r="Z8" s="221"/>
      <c r="AA8" s="221"/>
      <c r="AB8" s="221"/>
      <c r="AC8" s="221"/>
      <c r="AD8" s="221"/>
      <c r="AE8" s="221"/>
      <c r="AF8" s="221"/>
      <c r="AG8" s="221"/>
      <c r="AH8" s="221"/>
      <c r="AI8" s="221"/>
      <c r="AJ8" s="221"/>
      <c r="AK8" s="221"/>
      <c r="AL8" s="221"/>
      <c r="AM8" s="221"/>
      <c r="AN8" s="221"/>
      <c r="AO8" s="221"/>
      <c r="AP8" s="221"/>
      <c r="AQ8" s="221"/>
      <c r="AR8" s="222"/>
      <c r="AS8" s="214"/>
      <c r="AT8" s="4"/>
    </row>
    <row r="9" spans="1:46" ht="15" customHeight="1" x14ac:dyDescent="0.2">
      <c r="A9" s="4"/>
      <c r="B9" s="206" t="s">
        <v>12</v>
      </c>
      <c r="C9" s="206"/>
      <c r="D9" s="206"/>
      <c r="E9" s="26">
        <v>1</v>
      </c>
      <c r="F9" s="26">
        <v>2</v>
      </c>
      <c r="G9" s="26">
        <v>3</v>
      </c>
      <c r="H9" s="26">
        <v>4</v>
      </c>
      <c r="I9" s="26">
        <v>5</v>
      </c>
      <c r="J9" s="26">
        <v>6</v>
      </c>
      <c r="K9" s="26">
        <v>7</v>
      </c>
      <c r="L9" s="26">
        <v>8</v>
      </c>
      <c r="M9" s="26">
        <v>9</v>
      </c>
      <c r="N9" s="26">
        <v>10</v>
      </c>
      <c r="O9" s="26">
        <v>11</v>
      </c>
      <c r="P9" s="26">
        <v>12</v>
      </c>
      <c r="Q9" s="26">
        <v>13</v>
      </c>
      <c r="R9" s="26">
        <v>14</v>
      </c>
      <c r="S9" s="26">
        <v>15</v>
      </c>
      <c r="T9" s="26">
        <v>16</v>
      </c>
      <c r="U9" s="26">
        <v>17</v>
      </c>
      <c r="V9" s="26">
        <v>18</v>
      </c>
      <c r="W9" s="26">
        <v>19</v>
      </c>
      <c r="X9" s="26">
        <v>20</v>
      </c>
      <c r="Y9" s="26">
        <v>21</v>
      </c>
      <c r="Z9" s="26">
        <v>22</v>
      </c>
      <c r="AA9" s="26">
        <v>23</v>
      </c>
      <c r="AB9" s="26">
        <v>24</v>
      </c>
      <c r="AC9" s="26">
        <v>25</v>
      </c>
      <c r="AD9" s="26">
        <v>26</v>
      </c>
      <c r="AE9" s="26">
        <v>27</v>
      </c>
      <c r="AF9" s="26">
        <v>28</v>
      </c>
      <c r="AG9" s="26">
        <v>29</v>
      </c>
      <c r="AH9" s="26">
        <v>30</v>
      </c>
      <c r="AI9" s="26">
        <v>31</v>
      </c>
      <c r="AJ9" s="26">
        <v>32</v>
      </c>
      <c r="AK9" s="26">
        <v>33</v>
      </c>
      <c r="AL9" s="26">
        <v>34</v>
      </c>
      <c r="AM9" s="26">
        <v>35</v>
      </c>
      <c r="AN9" s="26">
        <v>36</v>
      </c>
      <c r="AO9" s="26">
        <v>37</v>
      </c>
      <c r="AP9" s="26">
        <v>38</v>
      </c>
      <c r="AQ9" s="26">
        <v>39</v>
      </c>
      <c r="AR9" s="26">
        <v>40</v>
      </c>
      <c r="AS9" s="215"/>
      <c r="AT9" s="4"/>
    </row>
    <row r="10" spans="1:46" ht="30" customHeight="1" x14ac:dyDescent="0.2">
      <c r="A10" s="4"/>
      <c r="B10" s="206" t="s">
        <v>13</v>
      </c>
      <c r="C10" s="206"/>
      <c r="D10" s="206"/>
      <c r="E10" s="27"/>
      <c r="F10" s="27"/>
      <c r="G10" s="27"/>
      <c r="H10" s="27"/>
      <c r="I10" s="27"/>
      <c r="J10" s="27"/>
      <c r="K10" s="27"/>
      <c r="L10" s="27"/>
      <c r="M10" s="27"/>
      <c r="N10" s="27"/>
      <c r="O10" s="28"/>
      <c r="P10" s="28"/>
      <c r="Q10" s="28"/>
      <c r="R10" s="28"/>
      <c r="S10" s="28"/>
      <c r="T10" s="28"/>
      <c r="U10" s="28"/>
      <c r="V10" s="28"/>
      <c r="W10" s="28"/>
      <c r="X10" s="28"/>
      <c r="Y10" s="28"/>
      <c r="Z10" s="28"/>
      <c r="AA10" s="28"/>
      <c r="AB10" s="28"/>
      <c r="AC10" s="28"/>
      <c r="AD10" s="28"/>
      <c r="AE10" s="28"/>
      <c r="AF10" s="28"/>
      <c r="AG10" s="28"/>
      <c r="AH10" s="28"/>
      <c r="AI10" s="28"/>
      <c r="AJ10" s="28"/>
      <c r="AK10" s="28"/>
      <c r="AL10" s="28"/>
      <c r="AM10" s="28"/>
      <c r="AN10" s="28"/>
      <c r="AO10" s="28"/>
      <c r="AP10" s="28"/>
      <c r="AQ10" s="28"/>
      <c r="AR10" s="28"/>
      <c r="AS10" s="29" t="str">
        <f>IF(SUM(E10:AR10)=0," ",SUM(E10:AR10))</f>
        <v xml:space="preserve"> </v>
      </c>
      <c r="AT10" s="4"/>
    </row>
    <row r="11" spans="1:46" ht="14.25" customHeight="1" x14ac:dyDescent="0.2">
      <c r="A11" s="4"/>
      <c r="B11" s="59"/>
      <c r="C11" s="59"/>
      <c r="D11" s="59"/>
      <c r="E11" s="60"/>
      <c r="F11" s="60"/>
      <c r="G11" s="60"/>
      <c r="H11" s="60"/>
      <c r="I11" s="60"/>
      <c r="J11" s="60"/>
      <c r="K11" s="60"/>
      <c r="L11" s="60"/>
      <c r="M11" s="60"/>
      <c r="N11" s="60"/>
      <c r="O11" s="60"/>
      <c r="P11" s="60"/>
      <c r="Q11" s="60"/>
      <c r="R11" s="60"/>
      <c r="S11" s="60"/>
      <c r="T11" s="60"/>
      <c r="U11" s="60"/>
      <c r="V11" s="60"/>
      <c r="W11" s="60"/>
      <c r="X11" s="60"/>
      <c r="Y11" s="60"/>
      <c r="Z11" s="60"/>
      <c r="AA11" s="60"/>
      <c r="AB11" s="60"/>
      <c r="AC11" s="60"/>
      <c r="AD11" s="60"/>
      <c r="AE11" s="60"/>
      <c r="AF11" s="60"/>
      <c r="AG11" s="60"/>
      <c r="AH11" s="60"/>
      <c r="AI11" s="60"/>
      <c r="AJ11" s="60"/>
      <c r="AK11" s="60"/>
      <c r="AL11" s="60"/>
      <c r="AM11" s="60"/>
      <c r="AN11" s="60"/>
      <c r="AO11" s="60"/>
      <c r="AP11" s="60"/>
      <c r="AQ11" s="60"/>
      <c r="AR11" s="60"/>
      <c r="AS11" s="61"/>
      <c r="AT11" s="4"/>
    </row>
    <row r="12" spans="1:46" ht="15.75" customHeight="1" x14ac:dyDescent="0.2">
      <c r="A12" s="4"/>
      <c r="B12" s="217" t="s">
        <v>88</v>
      </c>
      <c r="C12" s="218"/>
      <c r="D12" s="218"/>
      <c r="E12" s="218"/>
      <c r="F12" s="218"/>
      <c r="G12" s="218"/>
      <c r="H12" s="218"/>
      <c r="I12" s="218"/>
      <c r="J12" s="218"/>
      <c r="K12" s="218"/>
      <c r="L12" s="218"/>
      <c r="M12" s="218"/>
      <c r="N12" s="218"/>
      <c r="O12" s="218"/>
      <c r="P12" s="218"/>
      <c r="Q12" s="218"/>
      <c r="R12" s="218"/>
      <c r="S12" s="218"/>
      <c r="T12" s="218"/>
      <c r="U12" s="218"/>
      <c r="V12" s="218"/>
      <c r="W12" s="218"/>
      <c r="X12" s="218"/>
      <c r="Y12" s="218"/>
      <c r="Z12" s="218"/>
      <c r="AA12" s="218"/>
      <c r="AB12" s="218"/>
      <c r="AC12" s="218"/>
      <c r="AD12" s="218"/>
      <c r="AE12" s="218"/>
      <c r="AF12" s="218"/>
      <c r="AG12" s="218"/>
      <c r="AH12" s="218"/>
      <c r="AI12" s="218"/>
      <c r="AJ12" s="218"/>
      <c r="AK12" s="218"/>
      <c r="AL12" s="218"/>
      <c r="AM12" s="218"/>
      <c r="AN12" s="218"/>
      <c r="AO12" s="218"/>
      <c r="AP12" s="218"/>
      <c r="AQ12" s="218"/>
      <c r="AR12" s="219"/>
      <c r="AS12" s="213" t="s">
        <v>2</v>
      </c>
      <c r="AT12" s="4"/>
    </row>
    <row r="13" spans="1:46" ht="15.75" customHeight="1" x14ac:dyDescent="0.2">
      <c r="A13" s="4"/>
      <c r="B13" s="220"/>
      <c r="C13" s="221"/>
      <c r="D13" s="221"/>
      <c r="E13" s="221"/>
      <c r="F13" s="221"/>
      <c r="G13" s="221"/>
      <c r="H13" s="221"/>
      <c r="I13" s="221"/>
      <c r="J13" s="221"/>
      <c r="K13" s="221"/>
      <c r="L13" s="221"/>
      <c r="M13" s="221"/>
      <c r="N13" s="221"/>
      <c r="O13" s="221"/>
      <c r="P13" s="221"/>
      <c r="Q13" s="221"/>
      <c r="R13" s="221"/>
      <c r="S13" s="221"/>
      <c r="T13" s="221"/>
      <c r="U13" s="221"/>
      <c r="V13" s="221"/>
      <c r="W13" s="221"/>
      <c r="X13" s="221"/>
      <c r="Y13" s="221"/>
      <c r="Z13" s="221"/>
      <c r="AA13" s="221"/>
      <c r="AB13" s="221"/>
      <c r="AC13" s="221"/>
      <c r="AD13" s="221"/>
      <c r="AE13" s="221"/>
      <c r="AF13" s="221"/>
      <c r="AG13" s="221"/>
      <c r="AH13" s="221"/>
      <c r="AI13" s="221"/>
      <c r="AJ13" s="221"/>
      <c r="AK13" s="221"/>
      <c r="AL13" s="221"/>
      <c r="AM13" s="221"/>
      <c r="AN13" s="221"/>
      <c r="AO13" s="221"/>
      <c r="AP13" s="221"/>
      <c r="AQ13" s="221"/>
      <c r="AR13" s="222"/>
      <c r="AS13" s="214"/>
      <c r="AT13" s="4"/>
    </row>
    <row r="14" spans="1:46" ht="30" customHeight="1" x14ac:dyDescent="0.2">
      <c r="A14" s="4"/>
      <c r="B14" s="206" t="s">
        <v>12</v>
      </c>
      <c r="C14" s="206"/>
      <c r="D14" s="206"/>
      <c r="E14" s="26">
        <v>1</v>
      </c>
      <c r="F14" s="26">
        <v>2</v>
      </c>
      <c r="G14" s="26">
        <v>3</v>
      </c>
      <c r="H14" s="26">
        <v>4</v>
      </c>
      <c r="I14" s="26">
        <v>5</v>
      </c>
      <c r="J14" s="26">
        <v>6</v>
      </c>
      <c r="K14" s="26">
        <v>7</v>
      </c>
      <c r="L14" s="26">
        <v>8</v>
      </c>
      <c r="M14" s="26">
        <v>9</v>
      </c>
      <c r="N14" s="26">
        <v>10</v>
      </c>
      <c r="O14" s="26">
        <v>11</v>
      </c>
      <c r="P14" s="26">
        <v>12</v>
      </c>
      <c r="Q14" s="26">
        <v>13</v>
      </c>
      <c r="R14" s="26">
        <v>14</v>
      </c>
      <c r="S14" s="26">
        <v>15</v>
      </c>
      <c r="T14" s="26">
        <v>16</v>
      </c>
      <c r="U14" s="26">
        <v>17</v>
      </c>
      <c r="V14" s="26">
        <v>18</v>
      </c>
      <c r="W14" s="26">
        <v>19</v>
      </c>
      <c r="X14" s="26">
        <v>20</v>
      </c>
      <c r="Y14" s="26">
        <v>21</v>
      </c>
      <c r="Z14" s="26">
        <v>22</v>
      </c>
      <c r="AA14" s="26">
        <v>23</v>
      </c>
      <c r="AB14" s="26">
        <v>24</v>
      </c>
      <c r="AC14" s="26">
        <v>25</v>
      </c>
      <c r="AD14" s="26">
        <v>26</v>
      </c>
      <c r="AE14" s="26">
        <v>27</v>
      </c>
      <c r="AF14" s="26">
        <v>28</v>
      </c>
      <c r="AG14" s="26">
        <v>29</v>
      </c>
      <c r="AH14" s="26">
        <v>30</v>
      </c>
      <c r="AI14" s="26">
        <v>31</v>
      </c>
      <c r="AJ14" s="26">
        <v>32</v>
      </c>
      <c r="AK14" s="26">
        <v>33</v>
      </c>
      <c r="AL14" s="26">
        <v>34</v>
      </c>
      <c r="AM14" s="26">
        <v>35</v>
      </c>
      <c r="AN14" s="26">
        <v>36</v>
      </c>
      <c r="AO14" s="26">
        <v>37</v>
      </c>
      <c r="AP14" s="26">
        <v>38</v>
      </c>
      <c r="AQ14" s="26">
        <v>39</v>
      </c>
      <c r="AR14" s="26">
        <v>40</v>
      </c>
      <c r="AS14" s="215"/>
      <c r="AT14" s="4"/>
    </row>
    <row r="15" spans="1:46" ht="30" customHeight="1" x14ac:dyDescent="0.2">
      <c r="A15" s="4"/>
      <c r="B15" s="206" t="s">
        <v>13</v>
      </c>
      <c r="C15" s="206"/>
      <c r="D15" s="206"/>
      <c r="E15" s="27"/>
      <c r="F15" s="27"/>
      <c r="G15" s="27"/>
      <c r="H15" s="27"/>
      <c r="I15" s="27"/>
      <c r="J15" s="27"/>
      <c r="K15" s="27"/>
      <c r="L15" s="27"/>
      <c r="M15" s="27"/>
      <c r="N15" s="27"/>
      <c r="O15" s="28"/>
      <c r="P15" s="28"/>
      <c r="Q15" s="28"/>
      <c r="R15" s="28"/>
      <c r="S15" s="28"/>
      <c r="T15" s="28"/>
      <c r="U15" s="28"/>
      <c r="V15" s="28"/>
      <c r="W15" s="28"/>
      <c r="X15" s="28"/>
      <c r="Y15" s="28"/>
      <c r="Z15" s="28"/>
      <c r="AA15" s="28"/>
      <c r="AB15" s="28"/>
      <c r="AC15" s="28"/>
      <c r="AD15" s="28"/>
      <c r="AE15" s="28"/>
      <c r="AF15" s="28"/>
      <c r="AG15" s="28"/>
      <c r="AH15" s="28"/>
      <c r="AI15" s="28"/>
      <c r="AJ15" s="28"/>
      <c r="AK15" s="28"/>
      <c r="AL15" s="28"/>
      <c r="AM15" s="28"/>
      <c r="AN15" s="28"/>
      <c r="AO15" s="28"/>
      <c r="AP15" s="28"/>
      <c r="AQ15" s="28"/>
      <c r="AR15" s="28"/>
      <c r="AS15" s="29" t="str">
        <f>IF(SUM(E15:AR15)=0," ",SUM(E15:AR15))</f>
        <v xml:space="preserve"> </v>
      </c>
      <c r="AT15" s="4"/>
    </row>
    <row r="16" spans="1:46" ht="10.5" customHeight="1" x14ac:dyDescent="0.2">
      <c r="A16" s="4"/>
      <c r="B16" s="25"/>
      <c r="C16" s="25"/>
      <c r="D16" s="25"/>
      <c r="E16" s="25"/>
      <c r="F16" s="25"/>
      <c r="G16" s="25"/>
      <c r="H16" s="25"/>
      <c r="I16" s="25"/>
      <c r="J16" s="25"/>
      <c r="K16" s="25"/>
      <c r="L16" s="25"/>
      <c r="M16" s="25"/>
      <c r="N16" s="25"/>
      <c r="O16" s="25"/>
      <c r="P16" s="25"/>
      <c r="Q16" s="25"/>
      <c r="R16" s="25"/>
      <c r="S16" s="25"/>
      <c r="T16" s="25"/>
      <c r="U16" s="25"/>
      <c r="V16" s="25"/>
      <c r="W16" s="25"/>
      <c r="X16" s="25"/>
      <c r="Y16" s="25"/>
      <c r="Z16" s="25"/>
      <c r="AA16" s="25"/>
      <c r="AB16" s="25"/>
      <c r="AC16" s="25"/>
      <c r="AD16" s="25"/>
      <c r="AE16" s="25"/>
      <c r="AF16" s="25"/>
      <c r="AG16" s="25"/>
      <c r="AH16" s="25"/>
      <c r="AI16" s="25"/>
      <c r="AJ16" s="25"/>
      <c r="AK16" s="25"/>
      <c r="AL16" s="25"/>
      <c r="AM16" s="25"/>
      <c r="AN16" s="25"/>
      <c r="AO16" s="25"/>
      <c r="AP16" s="25"/>
      <c r="AQ16" s="25"/>
      <c r="AR16" s="25"/>
      <c r="AS16" s="30"/>
      <c r="AT16" s="4"/>
    </row>
    <row r="17" spans="1:46" ht="15" customHeight="1" x14ac:dyDescent="0.2">
      <c r="A17" s="4"/>
      <c r="B17" s="217" t="s">
        <v>86</v>
      </c>
      <c r="C17" s="218"/>
      <c r="D17" s="218"/>
      <c r="E17" s="218"/>
      <c r="F17" s="218"/>
      <c r="G17" s="218"/>
      <c r="H17" s="218"/>
      <c r="I17" s="218"/>
      <c r="J17" s="218"/>
      <c r="K17" s="218"/>
      <c r="L17" s="218"/>
      <c r="M17" s="218"/>
      <c r="N17" s="218"/>
      <c r="O17" s="218"/>
      <c r="P17" s="218"/>
      <c r="Q17" s="218"/>
      <c r="R17" s="218"/>
      <c r="S17" s="218"/>
      <c r="T17" s="218"/>
      <c r="U17" s="218"/>
      <c r="V17" s="218"/>
      <c r="W17" s="218"/>
      <c r="X17" s="218"/>
      <c r="Y17" s="218"/>
      <c r="Z17" s="218"/>
      <c r="AA17" s="218"/>
      <c r="AB17" s="218"/>
      <c r="AC17" s="218"/>
      <c r="AD17" s="218"/>
      <c r="AE17" s="218"/>
      <c r="AF17" s="218"/>
      <c r="AG17" s="218"/>
      <c r="AH17" s="218"/>
      <c r="AI17" s="218"/>
      <c r="AJ17" s="218"/>
      <c r="AK17" s="218"/>
      <c r="AL17" s="218"/>
      <c r="AM17" s="218"/>
      <c r="AN17" s="218"/>
      <c r="AO17" s="218"/>
      <c r="AP17" s="218"/>
      <c r="AQ17" s="218"/>
      <c r="AR17" s="219"/>
      <c r="AS17" s="213" t="s">
        <v>2</v>
      </c>
      <c r="AT17" s="4"/>
    </row>
    <row r="18" spans="1:46" ht="15" customHeight="1" x14ac:dyDescent="0.2">
      <c r="A18" s="4"/>
      <c r="B18" s="220"/>
      <c r="C18" s="221"/>
      <c r="D18" s="221"/>
      <c r="E18" s="221"/>
      <c r="F18" s="221"/>
      <c r="G18" s="221"/>
      <c r="H18" s="221"/>
      <c r="I18" s="221"/>
      <c r="J18" s="221"/>
      <c r="K18" s="221"/>
      <c r="L18" s="221"/>
      <c r="M18" s="221"/>
      <c r="N18" s="221"/>
      <c r="O18" s="221"/>
      <c r="P18" s="221"/>
      <c r="Q18" s="221"/>
      <c r="R18" s="221"/>
      <c r="S18" s="221"/>
      <c r="T18" s="221"/>
      <c r="U18" s="221"/>
      <c r="V18" s="221"/>
      <c r="W18" s="221"/>
      <c r="X18" s="221"/>
      <c r="Y18" s="221"/>
      <c r="Z18" s="221"/>
      <c r="AA18" s="221"/>
      <c r="AB18" s="221"/>
      <c r="AC18" s="221"/>
      <c r="AD18" s="221"/>
      <c r="AE18" s="221"/>
      <c r="AF18" s="221"/>
      <c r="AG18" s="221"/>
      <c r="AH18" s="221"/>
      <c r="AI18" s="221"/>
      <c r="AJ18" s="221"/>
      <c r="AK18" s="221"/>
      <c r="AL18" s="221"/>
      <c r="AM18" s="221"/>
      <c r="AN18" s="221"/>
      <c r="AO18" s="221"/>
      <c r="AP18" s="221"/>
      <c r="AQ18" s="221"/>
      <c r="AR18" s="222"/>
      <c r="AS18" s="214"/>
      <c r="AT18" s="4"/>
    </row>
    <row r="19" spans="1:46" ht="15" customHeight="1" x14ac:dyDescent="0.2">
      <c r="A19" s="4"/>
      <c r="B19" s="206" t="s">
        <v>12</v>
      </c>
      <c r="C19" s="206"/>
      <c r="D19" s="206"/>
      <c r="E19" s="26">
        <v>1</v>
      </c>
      <c r="F19" s="26">
        <v>2</v>
      </c>
      <c r="G19" s="26">
        <v>3</v>
      </c>
      <c r="H19" s="26">
        <v>4</v>
      </c>
      <c r="I19" s="26">
        <v>5</v>
      </c>
      <c r="J19" s="26">
        <v>6</v>
      </c>
      <c r="K19" s="26">
        <v>7</v>
      </c>
      <c r="L19" s="26">
        <v>8</v>
      </c>
      <c r="M19" s="26">
        <v>9</v>
      </c>
      <c r="N19" s="26">
        <v>10</v>
      </c>
      <c r="O19" s="26">
        <v>11</v>
      </c>
      <c r="P19" s="26">
        <v>12</v>
      </c>
      <c r="Q19" s="26">
        <v>13</v>
      </c>
      <c r="R19" s="26">
        <v>14</v>
      </c>
      <c r="S19" s="26">
        <v>15</v>
      </c>
      <c r="T19" s="26">
        <v>16</v>
      </c>
      <c r="U19" s="26">
        <v>17</v>
      </c>
      <c r="V19" s="26">
        <v>18</v>
      </c>
      <c r="W19" s="26">
        <v>19</v>
      </c>
      <c r="X19" s="26">
        <v>20</v>
      </c>
      <c r="Y19" s="26">
        <v>21</v>
      </c>
      <c r="Z19" s="26">
        <v>22</v>
      </c>
      <c r="AA19" s="26">
        <v>23</v>
      </c>
      <c r="AB19" s="26">
        <v>24</v>
      </c>
      <c r="AC19" s="26">
        <v>25</v>
      </c>
      <c r="AD19" s="26">
        <v>26</v>
      </c>
      <c r="AE19" s="26">
        <v>27</v>
      </c>
      <c r="AF19" s="26">
        <v>28</v>
      </c>
      <c r="AG19" s="26">
        <v>29</v>
      </c>
      <c r="AH19" s="26">
        <v>30</v>
      </c>
      <c r="AI19" s="26">
        <v>31</v>
      </c>
      <c r="AJ19" s="26">
        <v>32</v>
      </c>
      <c r="AK19" s="26">
        <v>33</v>
      </c>
      <c r="AL19" s="26">
        <v>34</v>
      </c>
      <c r="AM19" s="26">
        <v>35</v>
      </c>
      <c r="AN19" s="26">
        <v>36</v>
      </c>
      <c r="AO19" s="26">
        <v>37</v>
      </c>
      <c r="AP19" s="26">
        <v>38</v>
      </c>
      <c r="AQ19" s="26">
        <v>39</v>
      </c>
      <c r="AR19" s="26">
        <v>40</v>
      </c>
      <c r="AS19" s="215"/>
      <c r="AT19" s="4"/>
    </row>
    <row r="20" spans="1:46" ht="30" customHeight="1" x14ac:dyDescent="0.2">
      <c r="A20" s="4"/>
      <c r="B20" s="206" t="s">
        <v>13</v>
      </c>
      <c r="C20" s="206"/>
      <c r="D20" s="206"/>
      <c r="E20" s="27"/>
      <c r="F20" s="27"/>
      <c r="G20" s="27"/>
      <c r="H20" s="27"/>
      <c r="I20" s="27"/>
      <c r="J20" s="27"/>
      <c r="K20" s="27"/>
      <c r="L20" s="27"/>
      <c r="M20" s="27"/>
      <c r="N20" s="27"/>
      <c r="O20" s="28"/>
      <c r="P20" s="28"/>
      <c r="Q20" s="28"/>
      <c r="R20" s="28"/>
      <c r="S20" s="28"/>
      <c r="T20" s="28"/>
      <c r="U20" s="28"/>
      <c r="V20" s="28"/>
      <c r="W20" s="28"/>
      <c r="X20" s="28"/>
      <c r="Y20" s="28"/>
      <c r="Z20" s="28"/>
      <c r="AA20" s="28"/>
      <c r="AB20" s="28"/>
      <c r="AC20" s="28"/>
      <c r="AD20" s="31"/>
      <c r="AE20" s="31"/>
      <c r="AF20" s="31"/>
      <c r="AG20" s="31"/>
      <c r="AH20" s="31"/>
      <c r="AI20" s="31"/>
      <c r="AJ20" s="31"/>
      <c r="AK20" s="31"/>
      <c r="AL20" s="31"/>
      <c r="AM20" s="31"/>
      <c r="AN20" s="31"/>
      <c r="AO20" s="31"/>
      <c r="AP20" s="31"/>
      <c r="AQ20" s="31"/>
      <c r="AR20" s="31"/>
      <c r="AS20" s="29" t="str">
        <f>IF(SUM(E20:AR20)=0," ",SUM(E20:AR20))</f>
        <v xml:space="preserve"> </v>
      </c>
      <c r="AT20" s="4"/>
    </row>
    <row r="21" spans="1:46" ht="10.5" customHeight="1" x14ac:dyDescent="0.2">
      <c r="A21" s="4"/>
      <c r="B21" s="25"/>
      <c r="C21" s="25"/>
      <c r="D21" s="25"/>
      <c r="E21" s="25"/>
      <c r="F21" s="25"/>
      <c r="G21" s="25"/>
      <c r="H21" s="25"/>
      <c r="I21" s="25"/>
      <c r="J21" s="25"/>
      <c r="K21" s="25"/>
      <c r="L21" s="25"/>
      <c r="M21" s="25"/>
      <c r="N21" s="25"/>
      <c r="O21" s="25"/>
      <c r="P21" s="25"/>
      <c r="Q21" s="25"/>
      <c r="R21" s="25"/>
      <c r="S21" s="25"/>
      <c r="T21" s="25"/>
      <c r="U21" s="25"/>
      <c r="V21" s="25"/>
      <c r="W21" s="25"/>
      <c r="X21" s="25"/>
      <c r="Y21" s="25"/>
      <c r="Z21" s="25"/>
      <c r="AA21" s="25"/>
      <c r="AB21" s="25"/>
      <c r="AC21" s="25"/>
      <c r="AD21" s="25"/>
      <c r="AE21" s="25"/>
      <c r="AF21" s="25"/>
      <c r="AG21" s="25"/>
      <c r="AH21" s="25"/>
      <c r="AI21" s="25"/>
      <c r="AJ21" s="25"/>
      <c r="AK21" s="25"/>
      <c r="AL21" s="25"/>
      <c r="AM21" s="25"/>
      <c r="AN21" s="25"/>
      <c r="AO21" s="25"/>
      <c r="AP21" s="25"/>
      <c r="AQ21" s="25"/>
      <c r="AR21" s="25"/>
      <c r="AS21" s="30"/>
      <c r="AT21" s="4"/>
    </row>
    <row r="22" spans="1:46" ht="15" customHeight="1" x14ac:dyDescent="0.2">
      <c r="A22" s="4"/>
      <c r="B22" s="217" t="s">
        <v>89</v>
      </c>
      <c r="C22" s="218"/>
      <c r="D22" s="218"/>
      <c r="E22" s="218"/>
      <c r="F22" s="218"/>
      <c r="G22" s="218"/>
      <c r="H22" s="218"/>
      <c r="I22" s="218"/>
      <c r="J22" s="218"/>
      <c r="K22" s="218"/>
      <c r="L22" s="218"/>
      <c r="M22" s="218"/>
      <c r="N22" s="218"/>
      <c r="O22" s="218"/>
      <c r="P22" s="218"/>
      <c r="Q22" s="218"/>
      <c r="R22" s="218"/>
      <c r="S22" s="218"/>
      <c r="T22" s="218"/>
      <c r="U22" s="218"/>
      <c r="V22" s="218"/>
      <c r="W22" s="218"/>
      <c r="X22" s="218"/>
      <c r="Y22" s="218"/>
      <c r="Z22" s="218"/>
      <c r="AA22" s="218"/>
      <c r="AB22" s="218"/>
      <c r="AC22" s="218"/>
      <c r="AD22" s="218"/>
      <c r="AE22" s="218"/>
      <c r="AF22" s="218"/>
      <c r="AG22" s="218"/>
      <c r="AH22" s="218"/>
      <c r="AI22" s="218"/>
      <c r="AJ22" s="218"/>
      <c r="AK22" s="218"/>
      <c r="AL22" s="218"/>
      <c r="AM22" s="218"/>
      <c r="AN22" s="218"/>
      <c r="AO22" s="218"/>
      <c r="AP22" s="218"/>
      <c r="AQ22" s="218"/>
      <c r="AR22" s="219"/>
      <c r="AS22" s="230" t="s">
        <v>2</v>
      </c>
      <c r="AT22" s="4"/>
    </row>
    <row r="23" spans="1:46" ht="15" customHeight="1" x14ac:dyDescent="0.2">
      <c r="A23" s="4"/>
      <c r="B23" s="220"/>
      <c r="C23" s="221"/>
      <c r="D23" s="221"/>
      <c r="E23" s="221"/>
      <c r="F23" s="221"/>
      <c r="G23" s="221"/>
      <c r="H23" s="221"/>
      <c r="I23" s="221"/>
      <c r="J23" s="221"/>
      <c r="K23" s="221"/>
      <c r="L23" s="221"/>
      <c r="M23" s="221"/>
      <c r="N23" s="221"/>
      <c r="O23" s="221"/>
      <c r="P23" s="221"/>
      <c r="Q23" s="221"/>
      <c r="R23" s="221"/>
      <c r="S23" s="221"/>
      <c r="T23" s="221"/>
      <c r="U23" s="221"/>
      <c r="V23" s="221"/>
      <c r="W23" s="221"/>
      <c r="X23" s="221"/>
      <c r="Y23" s="221"/>
      <c r="Z23" s="221"/>
      <c r="AA23" s="221"/>
      <c r="AB23" s="221"/>
      <c r="AC23" s="221"/>
      <c r="AD23" s="221"/>
      <c r="AE23" s="221"/>
      <c r="AF23" s="221"/>
      <c r="AG23" s="221"/>
      <c r="AH23" s="221"/>
      <c r="AI23" s="221"/>
      <c r="AJ23" s="221"/>
      <c r="AK23" s="221"/>
      <c r="AL23" s="221"/>
      <c r="AM23" s="221"/>
      <c r="AN23" s="221"/>
      <c r="AO23" s="221"/>
      <c r="AP23" s="221"/>
      <c r="AQ23" s="221"/>
      <c r="AR23" s="222"/>
      <c r="AS23" s="231"/>
      <c r="AT23" s="4"/>
    </row>
    <row r="24" spans="1:46" ht="15" customHeight="1" x14ac:dyDescent="0.2">
      <c r="A24" s="4"/>
      <c r="B24" s="233" t="s">
        <v>12</v>
      </c>
      <c r="C24" s="234"/>
      <c r="D24" s="235"/>
      <c r="E24" s="32">
        <v>1</v>
      </c>
      <c r="F24" s="33">
        <v>2</v>
      </c>
      <c r="G24" s="33">
        <v>3</v>
      </c>
      <c r="H24" s="33">
        <v>4</v>
      </c>
      <c r="I24" s="33">
        <v>5</v>
      </c>
      <c r="J24" s="33">
        <v>6</v>
      </c>
      <c r="K24" s="33">
        <v>7</v>
      </c>
      <c r="L24" s="33">
        <v>8</v>
      </c>
      <c r="M24" s="33">
        <v>9</v>
      </c>
      <c r="N24" s="33">
        <v>10</v>
      </c>
      <c r="O24" s="33">
        <v>11</v>
      </c>
      <c r="P24" s="33">
        <v>12</v>
      </c>
      <c r="Q24" s="33">
        <v>13</v>
      </c>
      <c r="R24" s="33">
        <v>14</v>
      </c>
      <c r="S24" s="33">
        <v>15</v>
      </c>
      <c r="T24" s="33">
        <v>16</v>
      </c>
      <c r="U24" s="33">
        <v>17</v>
      </c>
      <c r="V24" s="33">
        <v>18</v>
      </c>
      <c r="W24" s="33">
        <v>19</v>
      </c>
      <c r="X24" s="33">
        <v>20</v>
      </c>
      <c r="Y24" s="33">
        <v>21</v>
      </c>
      <c r="Z24" s="33">
        <v>22</v>
      </c>
      <c r="AA24" s="33">
        <v>23</v>
      </c>
      <c r="AB24" s="33">
        <v>24</v>
      </c>
      <c r="AC24" s="33">
        <v>25</v>
      </c>
      <c r="AD24" s="33">
        <v>26</v>
      </c>
      <c r="AE24" s="33">
        <v>27</v>
      </c>
      <c r="AF24" s="33">
        <v>28</v>
      </c>
      <c r="AG24" s="33">
        <v>29</v>
      </c>
      <c r="AH24" s="33">
        <v>30</v>
      </c>
      <c r="AI24" s="33">
        <v>31</v>
      </c>
      <c r="AJ24" s="33">
        <v>32</v>
      </c>
      <c r="AK24" s="33">
        <v>33</v>
      </c>
      <c r="AL24" s="33">
        <v>34</v>
      </c>
      <c r="AM24" s="33">
        <v>35</v>
      </c>
      <c r="AN24" s="33">
        <v>36</v>
      </c>
      <c r="AO24" s="33">
        <v>37</v>
      </c>
      <c r="AP24" s="34">
        <v>38</v>
      </c>
      <c r="AQ24" s="35">
        <v>39</v>
      </c>
      <c r="AR24" s="36">
        <v>40</v>
      </c>
      <c r="AS24" s="232"/>
      <c r="AT24" s="4"/>
    </row>
    <row r="25" spans="1:46" ht="30" customHeight="1" x14ac:dyDescent="0.2">
      <c r="A25" s="4"/>
      <c r="B25" s="228" t="s">
        <v>13</v>
      </c>
      <c r="C25" s="229"/>
      <c r="D25" s="229"/>
      <c r="E25" s="27"/>
      <c r="F25" s="27"/>
      <c r="G25" s="27"/>
      <c r="H25" s="27"/>
      <c r="I25" s="27"/>
      <c r="J25" s="27"/>
      <c r="K25" s="27"/>
      <c r="L25" s="27"/>
      <c r="M25" s="27"/>
      <c r="N25" s="27"/>
      <c r="O25" s="37"/>
      <c r="P25" s="37"/>
      <c r="Q25" s="37"/>
      <c r="R25" s="37"/>
      <c r="S25" s="37"/>
      <c r="T25" s="37"/>
      <c r="U25" s="37"/>
      <c r="V25" s="37"/>
      <c r="W25" s="37"/>
      <c r="X25" s="37"/>
      <c r="Y25" s="37"/>
      <c r="Z25" s="37"/>
      <c r="AA25" s="37"/>
      <c r="AB25" s="37"/>
      <c r="AC25" s="37"/>
      <c r="AD25" s="38"/>
      <c r="AE25" s="38"/>
      <c r="AF25" s="38"/>
      <c r="AG25" s="38"/>
      <c r="AH25" s="38"/>
      <c r="AI25" s="38"/>
      <c r="AJ25" s="38"/>
      <c r="AK25" s="38"/>
      <c r="AL25" s="38"/>
      <c r="AM25" s="38"/>
      <c r="AN25" s="38"/>
      <c r="AO25" s="38"/>
      <c r="AP25" s="38"/>
      <c r="AQ25" s="39"/>
      <c r="AR25" s="40"/>
      <c r="AS25" s="41" t="str">
        <f>IF(SUM(E25:AR25)=0," ",SUM(E25:AR25))</f>
        <v xml:space="preserve"> </v>
      </c>
      <c r="AT25" s="4"/>
    </row>
    <row r="26" spans="1:46" ht="10.5" customHeight="1" x14ac:dyDescent="0.2">
      <c r="B26" s="17"/>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row>
    <row r="27" spans="1:46" ht="12.75" customHeight="1" x14ac:dyDescent="0.2">
      <c r="B27" s="223" t="s">
        <v>48</v>
      </c>
      <c r="C27" s="223"/>
      <c r="D27" s="223"/>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224" t="s">
        <v>47</v>
      </c>
      <c r="AS27" s="225"/>
    </row>
    <row r="28" spans="1:46" ht="12.75" customHeight="1" x14ac:dyDescent="0.2">
      <c r="B28" s="223"/>
      <c r="C28" s="223"/>
      <c r="D28" s="223"/>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226"/>
      <c r="AS28" s="227"/>
    </row>
  </sheetData>
  <sheetProtection selectLockedCells="1"/>
  <mergeCells count="20">
    <mergeCell ref="B12:AR13"/>
    <mergeCell ref="AS12:AS14"/>
    <mergeCell ref="B14:D14"/>
    <mergeCell ref="B15:D15"/>
    <mergeCell ref="B27:D28"/>
    <mergeCell ref="AR27:AS28"/>
    <mergeCell ref="AS17:AS19"/>
    <mergeCell ref="B19:D19"/>
    <mergeCell ref="B17:AR18"/>
    <mergeCell ref="B25:D25"/>
    <mergeCell ref="B20:D20"/>
    <mergeCell ref="AS22:AS24"/>
    <mergeCell ref="B24:D24"/>
    <mergeCell ref="B22:AR23"/>
    <mergeCell ref="B10:D10"/>
    <mergeCell ref="B2:AS3"/>
    <mergeCell ref="B9:D9"/>
    <mergeCell ref="AS7:AS9"/>
    <mergeCell ref="B4:AS5"/>
    <mergeCell ref="B7:AR8"/>
  </mergeCells>
  <phoneticPr fontId="2" type="noConversion"/>
  <dataValidations count="2">
    <dataValidation allowBlank="1" showInputMessage="1" showErrorMessage="1" prompt="Sorunun puan değerini giriniz." sqref="O20:AR20 O25:AR25 O10:AR11 O15:AR15" xr:uid="{00000000-0002-0000-0400-000000000000}"/>
    <dataValidation allowBlank="1" showInputMessage="1" showErrorMessage="1" prompt="Sorunun puan değerini giriniz." sqref="E10:N11 E15:N15 E20:N20 E25:N25" xr:uid="{00000000-0002-0000-0400-000001000000}">
      <formula1>0</formula1>
      <formula2>0</formula2>
    </dataValidation>
  </dataValidations>
  <hyperlinks>
    <hyperlink ref="AR27:AS28" location="'Öğrenme Çıktıları'!A1" display="İLERİ" xr:uid="{95ABD892-9F9A-4B6B-ACC1-AFDFE66758E4}"/>
    <hyperlink ref="B27:D28" location="'S. Listesi'!A1" display="GERİ" xr:uid="{2080BEFF-B0C4-4C33-931D-B2ACEB36DD4C}"/>
  </hyperlinks>
  <pageMargins left="0.59" right="0.12" top="1.52" bottom="0.78740157480314965" header="0.53" footer="0.59055118110236227"/>
  <pageSetup paperSize="9" orientation="landscape" r:id="rId1"/>
  <headerFooter alignWithMargins="0"/>
  <rowBreaks count="1" manualBreakCount="1">
    <brk id="25" max="44"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AC2AAE-A059-4118-ACCD-C3A00156AE8D}">
  <sheetPr>
    <tabColor theme="0" tint="-4.9989318521683403E-2"/>
  </sheetPr>
  <dimension ref="B2:AI205"/>
  <sheetViews>
    <sheetView zoomScale="115" zoomScaleNormal="115" workbookViewId="0"/>
  </sheetViews>
  <sheetFormatPr defaultRowHeight="12.75" x14ac:dyDescent="0.2"/>
  <cols>
    <col min="2" max="4" width="10.7109375" customWidth="1"/>
    <col min="16" max="17" width="10.7109375" hidden="1" customWidth="1"/>
    <col min="18" max="29" width="9.140625" hidden="1" customWidth="1"/>
    <col min="30" max="30" width="9.140625" customWidth="1"/>
  </cols>
  <sheetData>
    <row r="2" spans="2:35" ht="15.75" x14ac:dyDescent="0.25">
      <c r="B2" s="236" t="s">
        <v>50</v>
      </c>
      <c r="C2" s="236"/>
      <c r="D2" s="236"/>
      <c r="E2" s="236"/>
      <c r="F2" s="236"/>
      <c r="G2" s="236"/>
      <c r="H2" s="236"/>
      <c r="I2" s="236"/>
      <c r="J2" s="236"/>
      <c r="K2" s="236"/>
      <c r="L2" s="236"/>
      <c r="M2" s="236"/>
      <c r="N2" s="236"/>
    </row>
    <row r="3" spans="2:35" x14ac:dyDescent="0.2">
      <c r="B3" s="45" t="s">
        <v>51</v>
      </c>
      <c r="C3" s="239"/>
      <c r="D3" s="239"/>
      <c r="E3" s="239"/>
      <c r="F3" s="239"/>
      <c r="G3" s="239"/>
      <c r="H3" s="239"/>
      <c r="I3" s="239"/>
      <c r="J3" s="239"/>
      <c r="K3" s="239"/>
      <c r="L3" s="239"/>
      <c r="M3" s="239"/>
      <c r="N3" s="239"/>
    </row>
    <row r="4" spans="2:35" x14ac:dyDescent="0.2">
      <c r="B4" s="45" t="s">
        <v>52</v>
      </c>
      <c r="C4" s="239"/>
      <c r="D4" s="239"/>
      <c r="E4" s="239"/>
      <c r="F4" s="239"/>
      <c r="G4" s="239"/>
      <c r="H4" s="239"/>
      <c r="I4" s="239"/>
      <c r="J4" s="239"/>
      <c r="K4" s="239"/>
      <c r="L4" s="239"/>
      <c r="M4" s="239"/>
      <c r="N4" s="239"/>
    </row>
    <row r="5" spans="2:35" x14ac:dyDescent="0.2">
      <c r="B5" s="45" t="s">
        <v>53</v>
      </c>
      <c r="C5" s="239"/>
      <c r="D5" s="239"/>
      <c r="E5" s="239"/>
      <c r="F5" s="239"/>
      <c r="G5" s="239"/>
      <c r="H5" s="239"/>
      <c r="I5" s="239"/>
      <c r="J5" s="239"/>
      <c r="K5" s="239"/>
      <c r="L5" s="239"/>
      <c r="M5" s="239"/>
      <c r="N5" s="239"/>
    </row>
    <row r="6" spans="2:35" x14ac:dyDescent="0.2">
      <c r="B6" s="45" t="s">
        <v>54</v>
      </c>
      <c r="C6" s="239"/>
      <c r="D6" s="239"/>
      <c r="E6" s="239"/>
      <c r="F6" s="239"/>
      <c r="G6" s="239"/>
      <c r="H6" s="239"/>
      <c r="I6" s="239"/>
      <c r="J6" s="239"/>
      <c r="K6" s="239"/>
      <c r="L6" s="239"/>
      <c r="M6" s="239"/>
      <c r="N6" s="239"/>
    </row>
    <row r="7" spans="2:35" x14ac:dyDescent="0.2">
      <c r="B7" s="45" t="s">
        <v>55</v>
      </c>
      <c r="C7" s="240"/>
      <c r="D7" s="241"/>
      <c r="E7" s="241"/>
      <c r="F7" s="241"/>
      <c r="G7" s="241"/>
      <c r="H7" s="241"/>
      <c r="I7" s="241"/>
      <c r="J7" s="241"/>
      <c r="K7" s="241"/>
      <c r="L7" s="241"/>
      <c r="M7" s="241"/>
      <c r="N7" s="242"/>
    </row>
    <row r="8" spans="2:35" x14ac:dyDescent="0.2">
      <c r="B8" s="45" t="s">
        <v>56</v>
      </c>
      <c r="C8" s="240"/>
      <c r="D8" s="241"/>
      <c r="E8" s="241"/>
      <c r="F8" s="241"/>
      <c r="G8" s="241"/>
      <c r="H8" s="241"/>
      <c r="I8" s="241"/>
      <c r="J8" s="241"/>
      <c r="K8" s="241"/>
      <c r="L8" s="241"/>
      <c r="M8" s="241"/>
      <c r="N8" s="242"/>
    </row>
    <row r="9" spans="2:35" x14ac:dyDescent="0.2">
      <c r="B9" s="45" t="s">
        <v>57</v>
      </c>
      <c r="C9" s="239"/>
      <c r="D9" s="239"/>
      <c r="E9" s="239"/>
      <c r="F9" s="239"/>
      <c r="G9" s="239"/>
      <c r="H9" s="239"/>
      <c r="I9" s="239"/>
      <c r="J9" s="239"/>
      <c r="K9" s="239"/>
      <c r="L9" s="239"/>
      <c r="M9" s="239"/>
      <c r="N9" s="239"/>
    </row>
    <row r="10" spans="2:35" x14ac:dyDescent="0.2">
      <c r="B10" s="45" t="s">
        <v>58</v>
      </c>
      <c r="C10" s="239"/>
      <c r="D10" s="239"/>
      <c r="E10" s="239"/>
      <c r="F10" s="239"/>
      <c r="G10" s="239"/>
      <c r="H10" s="239"/>
      <c r="I10" s="239"/>
      <c r="J10" s="239"/>
      <c r="K10" s="239"/>
      <c r="L10" s="239"/>
      <c r="M10" s="239"/>
      <c r="N10" s="239"/>
    </row>
    <row r="11" spans="2:35" x14ac:dyDescent="0.2">
      <c r="B11" s="45" t="s">
        <v>59</v>
      </c>
      <c r="C11" s="239"/>
      <c r="D11" s="239"/>
      <c r="E11" s="239"/>
      <c r="F11" s="239"/>
      <c r="G11" s="239"/>
      <c r="H11" s="239"/>
      <c r="I11" s="239"/>
      <c r="J11" s="239"/>
      <c r="K11" s="239"/>
      <c r="L11" s="239"/>
      <c r="M11" s="239"/>
      <c r="N11" s="239"/>
    </row>
    <row r="12" spans="2:35" x14ac:dyDescent="0.2">
      <c r="B12" s="45" t="s">
        <v>60</v>
      </c>
      <c r="C12" s="239"/>
      <c r="D12" s="239"/>
      <c r="E12" s="239"/>
      <c r="F12" s="239"/>
      <c r="G12" s="239"/>
      <c r="H12" s="239"/>
      <c r="I12" s="239"/>
      <c r="J12" s="239"/>
      <c r="K12" s="239"/>
      <c r="L12" s="239"/>
      <c r="M12" s="239"/>
      <c r="N12" s="239"/>
    </row>
    <row r="13" spans="2:35" ht="38.25" customHeight="1" x14ac:dyDescent="0.2">
      <c r="B13" s="122" t="s">
        <v>138</v>
      </c>
      <c r="C13" s="243" t="s">
        <v>141</v>
      </c>
      <c r="D13" s="243"/>
      <c r="E13" s="243"/>
      <c r="F13" s="243"/>
      <c r="G13" s="243"/>
      <c r="H13" s="243"/>
      <c r="I13" s="243"/>
      <c r="J13" s="243"/>
      <c r="K13" s="243"/>
      <c r="L13" s="243"/>
      <c r="M13" s="243"/>
      <c r="N13" s="243"/>
    </row>
    <row r="14" spans="2:35" ht="15.75" x14ac:dyDescent="0.25">
      <c r="B14" s="236" t="s">
        <v>113</v>
      </c>
      <c r="C14" s="236"/>
      <c r="D14" s="236"/>
      <c r="E14" s="236"/>
      <c r="F14" s="236"/>
      <c r="G14" s="236"/>
      <c r="H14" s="236"/>
      <c r="I14" s="236"/>
      <c r="J14" s="236"/>
      <c r="K14" s="236"/>
      <c r="L14" s="236"/>
      <c r="M14" s="236"/>
      <c r="N14" s="236"/>
      <c r="P14" s="236" t="s">
        <v>115</v>
      </c>
      <c r="Q14" s="236"/>
      <c r="R14" s="236"/>
      <c r="S14" s="236"/>
      <c r="T14" s="236"/>
      <c r="U14" s="236"/>
      <c r="V14" s="236"/>
      <c r="W14" s="236"/>
      <c r="X14" s="236"/>
      <c r="Y14" s="236"/>
      <c r="Z14" s="236"/>
      <c r="AA14" s="236"/>
      <c r="AB14" s="236"/>
    </row>
    <row r="15" spans="2:35" x14ac:dyDescent="0.2">
      <c r="B15" s="237" t="s">
        <v>114</v>
      </c>
      <c r="C15" s="238"/>
      <c r="D15" s="45" t="s">
        <v>51</v>
      </c>
      <c r="E15" s="45" t="s">
        <v>52</v>
      </c>
      <c r="F15" s="45" t="s">
        <v>53</v>
      </c>
      <c r="G15" s="45" t="s">
        <v>54</v>
      </c>
      <c r="H15" s="45" t="s">
        <v>55</v>
      </c>
      <c r="I15" s="45" t="s">
        <v>56</v>
      </c>
      <c r="J15" s="45" t="s">
        <v>57</v>
      </c>
      <c r="K15" s="45" t="s">
        <v>58</v>
      </c>
      <c r="L15" s="45" t="s">
        <v>59</v>
      </c>
      <c r="M15" s="56" t="s">
        <v>60</v>
      </c>
      <c r="N15" s="56" t="s">
        <v>85</v>
      </c>
      <c r="P15" s="244" t="s">
        <v>61</v>
      </c>
      <c r="Q15" s="244"/>
      <c r="R15" s="45" t="s">
        <v>51</v>
      </c>
      <c r="S15" s="45" t="s">
        <v>52</v>
      </c>
      <c r="T15" s="45" t="s">
        <v>53</v>
      </c>
      <c r="U15" s="45" t="s">
        <v>54</v>
      </c>
      <c r="V15" s="45" t="s">
        <v>55</v>
      </c>
      <c r="W15" s="45" t="s">
        <v>56</v>
      </c>
      <c r="X15" s="45" t="s">
        <v>57</v>
      </c>
      <c r="Y15" s="45" t="s">
        <v>58</v>
      </c>
      <c r="Z15" s="45" t="s">
        <v>59</v>
      </c>
      <c r="AA15" s="56" t="s">
        <v>60</v>
      </c>
      <c r="AB15" s="45" t="s">
        <v>135</v>
      </c>
      <c r="AC15" s="62"/>
    </row>
    <row r="16" spans="2:35" x14ac:dyDescent="0.2">
      <c r="B16" s="237" t="s">
        <v>62</v>
      </c>
      <c r="C16" s="238"/>
      <c r="D16" s="137"/>
      <c r="E16" s="137"/>
      <c r="F16" s="137"/>
      <c r="G16" s="137"/>
      <c r="H16" s="137"/>
      <c r="I16" s="137"/>
      <c r="J16" s="137"/>
      <c r="K16" s="137"/>
      <c r="L16" s="137"/>
      <c r="M16" s="137"/>
      <c r="N16" s="120">
        <f>COUNTA(D16:M16)</f>
        <v>0</v>
      </c>
      <c r="P16" s="244" t="s">
        <v>62</v>
      </c>
      <c r="Q16" s="244"/>
      <c r="R16" s="120" t="e">
        <f>AVERAGE(Vize!F6:F85)*D16/100</f>
        <v>#DIV/0!</v>
      </c>
      <c r="S16" s="120" t="e">
        <f>AVERAGE(Vize!F6:F85)*E16/100</f>
        <v>#DIV/0!</v>
      </c>
      <c r="T16" s="120" t="e">
        <f>AVERAGE(Vize!F6:F85)*F16/100</f>
        <v>#DIV/0!</v>
      </c>
      <c r="U16" s="120" t="e">
        <f>AVERAGE(Vize!F6:F85)*G16/100</f>
        <v>#DIV/0!</v>
      </c>
      <c r="V16" s="120" t="e">
        <f>AVERAGE(Vize!F6:F85)*H16/100</f>
        <v>#DIV/0!</v>
      </c>
      <c r="W16" s="120" t="e">
        <f>AVERAGE(Vize!F6:F85)*I16/100</f>
        <v>#DIV/0!</v>
      </c>
      <c r="X16" s="120" t="e">
        <f>AVERAGE(Vize!F6:F85)*J16/100</f>
        <v>#DIV/0!</v>
      </c>
      <c r="Y16" s="120" t="e">
        <f>AVERAGE(Vize!F6:F85)*K16/100</f>
        <v>#DIV/0!</v>
      </c>
      <c r="Z16" s="120" t="e">
        <f>AVERAGE(Vize!F6:F85)*L16/100</f>
        <v>#DIV/0!</v>
      </c>
      <c r="AA16" s="120" t="e">
        <f>AVERAGE(Vize!F6:F85)*M16/100</f>
        <v>#DIV/0!</v>
      </c>
      <c r="AB16" s="120">
        <f>'NOT Baremi'!E10</f>
        <v>0</v>
      </c>
      <c r="AD16" s="142"/>
      <c r="AE16" s="142"/>
      <c r="AF16" s="142"/>
      <c r="AG16" s="142"/>
      <c r="AH16" s="142"/>
      <c r="AI16" s="142"/>
    </row>
    <row r="17" spans="2:34" x14ac:dyDescent="0.2">
      <c r="B17" s="237" t="s">
        <v>63</v>
      </c>
      <c r="C17" s="238"/>
      <c r="D17" s="137"/>
      <c r="E17" s="137"/>
      <c r="F17" s="137"/>
      <c r="G17" s="137"/>
      <c r="H17" s="137"/>
      <c r="I17" s="137"/>
      <c r="J17" s="137"/>
      <c r="K17" s="137"/>
      <c r="L17" s="137"/>
      <c r="M17" s="137"/>
      <c r="N17" s="120">
        <f t="shared" ref="N17:N55" si="0">COUNTA(D17:M17)</f>
        <v>0</v>
      </c>
      <c r="P17" s="244" t="s">
        <v>63</v>
      </c>
      <c r="Q17" s="244"/>
      <c r="R17" s="120" t="e">
        <f>AVERAGE(Vize!G6:G85)*D17/100</f>
        <v>#DIV/0!</v>
      </c>
      <c r="S17" s="120" t="e">
        <f>AVERAGE(Vize!G6:G85)*E17/100</f>
        <v>#DIV/0!</v>
      </c>
      <c r="T17" s="120" t="e">
        <f>AVERAGE(Vize!G6:G85)*F17/100</f>
        <v>#DIV/0!</v>
      </c>
      <c r="U17" s="120" t="e">
        <f>AVERAGE(Vize!G6:G85)*G17/100</f>
        <v>#DIV/0!</v>
      </c>
      <c r="V17" s="120" t="e">
        <f>AVERAGE(Vize!G6:G85)*H17/100</f>
        <v>#DIV/0!</v>
      </c>
      <c r="W17" s="120" t="e">
        <f>AVERAGE(Vize!G6:G85)*I17/100</f>
        <v>#DIV/0!</v>
      </c>
      <c r="X17" s="120" t="e">
        <f>AVERAGE(Vize!G6:G85)*J17/100</f>
        <v>#DIV/0!</v>
      </c>
      <c r="Y17" s="120" t="e">
        <f>AVERAGE(Vize!G6:G85)*K17/100</f>
        <v>#DIV/0!</v>
      </c>
      <c r="Z17" s="120" t="e">
        <f>AVERAGE(Vize!G6:G85)*L17/100</f>
        <v>#DIV/0!</v>
      </c>
      <c r="AA17" s="120" t="e">
        <f>AVERAGE(Vize!G6:G85)*M17/100</f>
        <v>#DIV/0!</v>
      </c>
      <c r="AB17" s="120">
        <f>'NOT Baremi'!F10</f>
        <v>0</v>
      </c>
      <c r="AD17" s="142"/>
      <c r="AE17" s="142"/>
      <c r="AF17" s="142"/>
      <c r="AG17" s="142"/>
      <c r="AH17" s="142"/>
    </row>
    <row r="18" spans="2:34" x14ac:dyDescent="0.2">
      <c r="B18" s="237" t="s">
        <v>64</v>
      </c>
      <c r="C18" s="238"/>
      <c r="D18" s="137"/>
      <c r="E18" s="137"/>
      <c r="F18" s="137"/>
      <c r="G18" s="137"/>
      <c r="H18" s="137"/>
      <c r="I18" s="137"/>
      <c r="J18" s="137"/>
      <c r="K18" s="137"/>
      <c r="L18" s="137"/>
      <c r="M18" s="137"/>
      <c r="N18" s="120">
        <f t="shared" si="0"/>
        <v>0</v>
      </c>
      <c r="P18" s="244" t="s">
        <v>64</v>
      </c>
      <c r="Q18" s="244"/>
      <c r="R18" s="120" t="e">
        <f>AVERAGE(Vize!H6:H85)*D18/100</f>
        <v>#DIV/0!</v>
      </c>
      <c r="S18" s="120" t="e">
        <f>AVERAGE(Vize!H6:H85)*E18/100</f>
        <v>#DIV/0!</v>
      </c>
      <c r="T18" s="120" t="e">
        <f>AVERAGE(Vize!H6:H85)*F18/100</f>
        <v>#DIV/0!</v>
      </c>
      <c r="U18" s="120" t="e">
        <f>AVERAGE(Vize!H6:H85)*G18/100</f>
        <v>#DIV/0!</v>
      </c>
      <c r="V18" s="120" t="e">
        <f>AVERAGE(Vize!H6:H85)*H18/100</f>
        <v>#DIV/0!</v>
      </c>
      <c r="W18" s="120" t="e">
        <f>AVERAGE(Vize!H6:H85)*I18/100</f>
        <v>#DIV/0!</v>
      </c>
      <c r="X18" s="120" t="e">
        <f>AVERAGE(Vize!H6:H85)*J18/100</f>
        <v>#DIV/0!</v>
      </c>
      <c r="Y18" s="120" t="e">
        <f>AVERAGE(Vize!H6:H85)*K18/100</f>
        <v>#DIV/0!</v>
      </c>
      <c r="Z18" s="120" t="e">
        <f>AVERAGE(Vize!H6:H85)*L18/100</f>
        <v>#DIV/0!</v>
      </c>
      <c r="AA18" s="120" t="e">
        <f>AVERAGE(Vize!H6:H85)*M18/100</f>
        <v>#DIV/0!</v>
      </c>
      <c r="AB18" s="120">
        <f>'NOT Baremi'!G10</f>
        <v>0</v>
      </c>
      <c r="AD18" s="142"/>
      <c r="AE18" s="142"/>
      <c r="AF18" s="142"/>
      <c r="AG18" s="142"/>
      <c r="AH18" s="142"/>
    </row>
    <row r="19" spans="2:34" x14ac:dyDescent="0.2">
      <c r="B19" s="237" t="s">
        <v>65</v>
      </c>
      <c r="C19" s="238"/>
      <c r="D19" s="137"/>
      <c r="E19" s="137"/>
      <c r="F19" s="137"/>
      <c r="G19" s="137"/>
      <c r="H19" s="137"/>
      <c r="I19" s="137"/>
      <c r="J19" s="137"/>
      <c r="K19" s="137"/>
      <c r="L19" s="137"/>
      <c r="M19" s="137"/>
      <c r="N19" s="120">
        <f t="shared" si="0"/>
        <v>0</v>
      </c>
      <c r="P19" s="244" t="s">
        <v>65</v>
      </c>
      <c r="Q19" s="244"/>
      <c r="R19" s="120" t="e">
        <f>AVERAGE(Vize!I6:I85)*D19/100</f>
        <v>#DIV/0!</v>
      </c>
      <c r="S19" s="120" t="e">
        <f>AVERAGE(Vize!I6:I85)*E19/100</f>
        <v>#DIV/0!</v>
      </c>
      <c r="T19" s="120" t="e">
        <f>AVERAGE(Vize!I6:I85)*F19/100</f>
        <v>#DIV/0!</v>
      </c>
      <c r="U19" s="120" t="e">
        <f>AVERAGE(Vize!I6:I85)*G19/100</f>
        <v>#DIV/0!</v>
      </c>
      <c r="V19" s="120" t="e">
        <f>AVERAGE(Vize!I6:I85)*H19/100</f>
        <v>#DIV/0!</v>
      </c>
      <c r="W19" s="120" t="e">
        <f>AVERAGE(Vize!I6:I85)*I19/100</f>
        <v>#DIV/0!</v>
      </c>
      <c r="X19" s="120" t="e">
        <f>AVERAGE(Vize!I6:I85)*J19/100</f>
        <v>#DIV/0!</v>
      </c>
      <c r="Y19" s="120" t="e">
        <f>AVERAGE(Vize!I6:I85)*K19/100</f>
        <v>#DIV/0!</v>
      </c>
      <c r="Z19" s="120" t="e">
        <f>AVERAGE(Vize!I6:I85)*L19/100</f>
        <v>#DIV/0!</v>
      </c>
      <c r="AA19" s="120" t="e">
        <f>AVERAGE(Vize!I6:I85)*M19/100</f>
        <v>#DIV/0!</v>
      </c>
      <c r="AB19" s="120">
        <f>'NOT Baremi'!H10</f>
        <v>0</v>
      </c>
      <c r="AD19" s="142"/>
      <c r="AE19" s="142"/>
      <c r="AF19" s="142"/>
      <c r="AG19" s="142"/>
      <c r="AH19" s="142"/>
    </row>
    <row r="20" spans="2:34" x14ac:dyDescent="0.2">
      <c r="B20" s="237" t="s">
        <v>66</v>
      </c>
      <c r="C20" s="238"/>
      <c r="D20" s="137"/>
      <c r="E20" s="137"/>
      <c r="F20" s="137"/>
      <c r="G20" s="137"/>
      <c r="H20" s="137"/>
      <c r="I20" s="137"/>
      <c r="J20" s="137"/>
      <c r="K20" s="137"/>
      <c r="L20" s="137"/>
      <c r="M20" s="137"/>
      <c r="N20" s="120">
        <f t="shared" si="0"/>
        <v>0</v>
      </c>
      <c r="P20" s="244" t="s">
        <v>66</v>
      </c>
      <c r="Q20" s="244"/>
      <c r="R20" s="120" t="e">
        <f>AVERAGE(Vize!J6:J85)*D20/100</f>
        <v>#DIV/0!</v>
      </c>
      <c r="S20" s="120" t="e">
        <f>AVERAGE(Vize!J6:J85)*E20/100</f>
        <v>#DIV/0!</v>
      </c>
      <c r="T20" s="120" t="e">
        <f>AVERAGE(Vize!J6:J85)*F20/100</f>
        <v>#DIV/0!</v>
      </c>
      <c r="U20" s="120" t="e">
        <f>AVERAGE(Vize!J6:J85)*G20/100</f>
        <v>#DIV/0!</v>
      </c>
      <c r="V20" s="120" t="e">
        <f>AVERAGE(Vize!J6:J85)*H20/100</f>
        <v>#DIV/0!</v>
      </c>
      <c r="W20" s="120" t="e">
        <f>AVERAGE(Vize!J6:J85)*I20/100</f>
        <v>#DIV/0!</v>
      </c>
      <c r="X20" s="120" t="e">
        <f>AVERAGE(Vize!J6:J85)*J20/100</f>
        <v>#DIV/0!</v>
      </c>
      <c r="Y20" s="120" t="e">
        <f>AVERAGE(Vize!J6:J85)*K20/100</f>
        <v>#DIV/0!</v>
      </c>
      <c r="Z20" s="120" t="e">
        <f>AVERAGE(Vize!J6:J85)*L20/100</f>
        <v>#DIV/0!</v>
      </c>
      <c r="AA20" s="120" t="e">
        <f>AVERAGE(Vize!J6:J85)*M20/100</f>
        <v>#DIV/0!</v>
      </c>
      <c r="AB20" s="120">
        <f>'NOT Baremi'!I10</f>
        <v>0</v>
      </c>
      <c r="AD20" s="142"/>
      <c r="AE20" s="142"/>
      <c r="AF20" s="142"/>
      <c r="AG20" s="142"/>
      <c r="AH20" s="142"/>
    </row>
    <row r="21" spans="2:34" x14ac:dyDescent="0.2">
      <c r="B21" s="237" t="s">
        <v>67</v>
      </c>
      <c r="C21" s="238"/>
      <c r="D21" s="137"/>
      <c r="E21" s="137"/>
      <c r="F21" s="137"/>
      <c r="G21" s="137"/>
      <c r="H21" s="137"/>
      <c r="I21" s="137"/>
      <c r="J21" s="137"/>
      <c r="K21" s="137"/>
      <c r="L21" s="137"/>
      <c r="M21" s="137"/>
      <c r="N21" s="120">
        <f t="shared" si="0"/>
        <v>0</v>
      </c>
      <c r="P21" s="244" t="s">
        <v>67</v>
      </c>
      <c r="Q21" s="244"/>
      <c r="R21" s="120" t="e">
        <f>AVERAGE(Vize!K6:K85)*D21/100</f>
        <v>#DIV/0!</v>
      </c>
      <c r="S21" s="120" t="e">
        <f>AVERAGE(Vize!K6:K85)*E21/100</f>
        <v>#DIV/0!</v>
      </c>
      <c r="T21" s="120" t="e">
        <f>AVERAGE(Vize!K6:K85)*F21/100</f>
        <v>#DIV/0!</v>
      </c>
      <c r="U21" s="120" t="e">
        <f>AVERAGE(Vize!K6:K85)*G21/100</f>
        <v>#DIV/0!</v>
      </c>
      <c r="V21" s="120" t="e">
        <f>AVERAGE(Vize!K6:K85)*H21/100</f>
        <v>#DIV/0!</v>
      </c>
      <c r="W21" s="120" t="e">
        <f>AVERAGE(Vize!K6:K85)*I21/100</f>
        <v>#DIV/0!</v>
      </c>
      <c r="X21" s="120" t="e">
        <f>AVERAGE(Vize!K6:K85)*J21/100</f>
        <v>#DIV/0!</v>
      </c>
      <c r="Y21" s="120" t="e">
        <f>AVERAGE(Vize!K6:K85)*K21/100</f>
        <v>#DIV/0!</v>
      </c>
      <c r="Z21" s="120" t="e">
        <f>AVERAGE(Vize!K6:K85)*L21/100</f>
        <v>#DIV/0!</v>
      </c>
      <c r="AA21" s="120" t="e">
        <f>AVERAGE(Vize!K6:K85)*M21/100</f>
        <v>#DIV/0!</v>
      </c>
      <c r="AB21" s="120">
        <f>'NOT Baremi'!J10</f>
        <v>0</v>
      </c>
      <c r="AD21" s="142"/>
      <c r="AE21" s="142"/>
      <c r="AF21" s="142"/>
      <c r="AG21" s="142"/>
      <c r="AH21" s="142"/>
    </row>
    <row r="22" spans="2:34" x14ac:dyDescent="0.2">
      <c r="B22" s="237" t="s">
        <v>68</v>
      </c>
      <c r="C22" s="238"/>
      <c r="D22" s="137"/>
      <c r="E22" s="137"/>
      <c r="F22" s="137"/>
      <c r="G22" s="137"/>
      <c r="H22" s="137"/>
      <c r="I22" s="137"/>
      <c r="J22" s="137"/>
      <c r="K22" s="137"/>
      <c r="L22" s="137"/>
      <c r="M22" s="137"/>
      <c r="N22" s="120">
        <f t="shared" si="0"/>
        <v>0</v>
      </c>
      <c r="P22" s="244" t="s">
        <v>68</v>
      </c>
      <c r="Q22" s="244"/>
      <c r="R22" s="120" t="e">
        <f>AVERAGE(Vize!L6:L85)*D22/100</f>
        <v>#DIV/0!</v>
      </c>
      <c r="S22" s="120" t="e">
        <f>AVERAGE(Vize!L6:L85)*E22/100</f>
        <v>#DIV/0!</v>
      </c>
      <c r="T22" s="120" t="e">
        <f>AVERAGE(Vize!L6:L85)*F22/100</f>
        <v>#DIV/0!</v>
      </c>
      <c r="U22" s="120" t="e">
        <f>AVERAGE(Vize!L6:L85)*G22/100</f>
        <v>#DIV/0!</v>
      </c>
      <c r="V22" s="120" t="e">
        <f>AVERAGE(Vize!L6:L85)*H22/100</f>
        <v>#DIV/0!</v>
      </c>
      <c r="W22" s="120" t="e">
        <f>AVERAGE(Vize!L6:L85)*I22/100</f>
        <v>#DIV/0!</v>
      </c>
      <c r="X22" s="120" t="e">
        <f>AVERAGE(Vize!L6:L85)*J22/100</f>
        <v>#DIV/0!</v>
      </c>
      <c r="Y22" s="120" t="e">
        <f>AVERAGE(Vize!L6:L85)*K22/100</f>
        <v>#DIV/0!</v>
      </c>
      <c r="Z22" s="120" t="e">
        <f>AVERAGE(Vize!L6:L85)*L22/100</f>
        <v>#DIV/0!</v>
      </c>
      <c r="AA22" s="120" t="e">
        <f>AVERAGE(Vize!L6:L85)*M22/100</f>
        <v>#DIV/0!</v>
      </c>
      <c r="AB22" s="120">
        <f>'NOT Baremi'!K10</f>
        <v>0</v>
      </c>
      <c r="AD22" s="142"/>
      <c r="AE22" s="142"/>
      <c r="AF22" s="142"/>
      <c r="AG22" s="142"/>
      <c r="AH22" s="142"/>
    </row>
    <row r="23" spans="2:34" x14ac:dyDescent="0.2">
      <c r="B23" s="237" t="s">
        <v>69</v>
      </c>
      <c r="C23" s="238"/>
      <c r="D23" s="137"/>
      <c r="E23" s="137"/>
      <c r="F23" s="137"/>
      <c r="G23" s="137"/>
      <c r="H23" s="137"/>
      <c r="I23" s="137"/>
      <c r="J23" s="137"/>
      <c r="K23" s="137"/>
      <c r="L23" s="137"/>
      <c r="M23" s="137"/>
      <c r="N23" s="120">
        <f t="shared" si="0"/>
        <v>0</v>
      </c>
      <c r="P23" s="244" t="s">
        <v>69</v>
      </c>
      <c r="Q23" s="244"/>
      <c r="R23" s="120" t="e">
        <f>AVERAGE(Vize!M6:M85)*D23/100</f>
        <v>#DIV/0!</v>
      </c>
      <c r="S23" s="120" t="e">
        <f>AVERAGE(Vize!M6:M85)*E23/100</f>
        <v>#DIV/0!</v>
      </c>
      <c r="T23" s="120" t="e">
        <f>AVERAGE(Vize!M6:M85)*F23/100</f>
        <v>#DIV/0!</v>
      </c>
      <c r="U23" s="120" t="e">
        <f>AVERAGE(Vize!M6:M85)*G23/100</f>
        <v>#DIV/0!</v>
      </c>
      <c r="V23" s="120" t="e">
        <f>AVERAGE(Vize!M6:M85)*H23/100</f>
        <v>#DIV/0!</v>
      </c>
      <c r="W23" s="120" t="e">
        <f>AVERAGE(Vize!M6:M85)*I23/100</f>
        <v>#DIV/0!</v>
      </c>
      <c r="X23" s="120" t="e">
        <f>AVERAGE(Vize!M6:M85)*J23/100</f>
        <v>#DIV/0!</v>
      </c>
      <c r="Y23" s="120" t="e">
        <f>AVERAGE(Vize!M6:M85)*K23/100</f>
        <v>#DIV/0!</v>
      </c>
      <c r="Z23" s="120" t="e">
        <f>AVERAGE(Vize!M6:M85)*L23/100</f>
        <v>#DIV/0!</v>
      </c>
      <c r="AA23" s="120" t="e">
        <f>AVERAGE(Vize!M6:M85)*M23/100</f>
        <v>#DIV/0!</v>
      </c>
      <c r="AB23" s="120">
        <f>'NOT Baremi'!L10</f>
        <v>0</v>
      </c>
      <c r="AD23" s="142"/>
      <c r="AE23" s="142"/>
      <c r="AF23" s="142"/>
      <c r="AG23" s="142"/>
      <c r="AH23" s="142"/>
    </row>
    <row r="24" spans="2:34" x14ac:dyDescent="0.2">
      <c r="B24" s="237" t="s">
        <v>70</v>
      </c>
      <c r="C24" s="238"/>
      <c r="D24" s="137"/>
      <c r="E24" s="137"/>
      <c r="F24" s="137"/>
      <c r="G24" s="137"/>
      <c r="H24" s="137"/>
      <c r="I24" s="137"/>
      <c r="J24" s="137"/>
      <c r="K24" s="137"/>
      <c r="L24" s="137"/>
      <c r="M24" s="137"/>
      <c r="N24" s="120">
        <f t="shared" si="0"/>
        <v>0</v>
      </c>
      <c r="P24" s="244" t="s">
        <v>70</v>
      </c>
      <c r="Q24" s="244"/>
      <c r="R24" s="120" t="e">
        <f>AVERAGE(Vize!N6:N85)*D24/100</f>
        <v>#DIV/0!</v>
      </c>
      <c r="S24" s="120" t="e">
        <f>AVERAGE(Vize!N6:N85)*E24/100</f>
        <v>#DIV/0!</v>
      </c>
      <c r="T24" s="120" t="e">
        <f>AVERAGE(Vize!N6:N85)*F24/100</f>
        <v>#DIV/0!</v>
      </c>
      <c r="U24" s="120" t="e">
        <f>AVERAGE(Vize!N6:N85)*G24/100</f>
        <v>#DIV/0!</v>
      </c>
      <c r="V24" s="120" t="e">
        <f>AVERAGE(Vize!N6:N85)*H24/100</f>
        <v>#DIV/0!</v>
      </c>
      <c r="W24" s="120" t="e">
        <f>AVERAGE(Vize!N6:N85)*I24/100</f>
        <v>#DIV/0!</v>
      </c>
      <c r="X24" s="120" t="e">
        <f>AVERAGE(Vize!N6:N85)*J24/100</f>
        <v>#DIV/0!</v>
      </c>
      <c r="Y24" s="120" t="e">
        <f>AVERAGE(Vize!N6:N85)*K24/100</f>
        <v>#DIV/0!</v>
      </c>
      <c r="Z24" s="120" t="e">
        <f>AVERAGE(Vize!N6:N85)*L24/100</f>
        <v>#DIV/0!</v>
      </c>
      <c r="AA24" s="120" t="e">
        <f>AVERAGE(Vize!N6:N85)*M24/100</f>
        <v>#DIV/0!</v>
      </c>
      <c r="AB24" s="120">
        <f>'NOT Baremi'!M10</f>
        <v>0</v>
      </c>
    </row>
    <row r="25" spans="2:34" x14ac:dyDescent="0.2">
      <c r="B25" s="237" t="s">
        <v>71</v>
      </c>
      <c r="C25" s="238"/>
      <c r="D25" s="137"/>
      <c r="E25" s="137"/>
      <c r="F25" s="137"/>
      <c r="G25" s="137"/>
      <c r="H25" s="137"/>
      <c r="I25" s="137"/>
      <c r="J25" s="137"/>
      <c r="K25" s="137"/>
      <c r="L25" s="137"/>
      <c r="M25" s="137"/>
      <c r="N25" s="120">
        <f t="shared" si="0"/>
        <v>0</v>
      </c>
      <c r="P25" s="244" t="s">
        <v>71</v>
      </c>
      <c r="Q25" s="244"/>
      <c r="R25" s="120" t="e">
        <f>AVERAGE(Vize!O6:O85)*D25/100</f>
        <v>#DIV/0!</v>
      </c>
      <c r="S25" s="120" t="e">
        <f>AVERAGE(Vize!O6:O85)*E25/100</f>
        <v>#DIV/0!</v>
      </c>
      <c r="T25" s="120" t="e">
        <f>AVERAGE(Vize!O6:O85)*F25/100</f>
        <v>#DIV/0!</v>
      </c>
      <c r="U25" s="120" t="e">
        <f>AVERAGE(Vize!O6:O85)*G25/100</f>
        <v>#DIV/0!</v>
      </c>
      <c r="V25" s="120" t="e">
        <f>AVERAGE(Vize!O6:O85)*H25/100</f>
        <v>#DIV/0!</v>
      </c>
      <c r="W25" s="120" t="e">
        <f>AVERAGE(Vize!O6:O85)*I25/100</f>
        <v>#DIV/0!</v>
      </c>
      <c r="X25" s="120" t="e">
        <f>AVERAGE(Vize!O6:O85)*J25/100</f>
        <v>#DIV/0!</v>
      </c>
      <c r="Y25" s="120" t="e">
        <f>AVERAGE(Vize!O6:O85)*K25/100</f>
        <v>#DIV/0!</v>
      </c>
      <c r="Z25" s="120" t="e">
        <f>AVERAGE(Vize!O6:O85)*L25/100</f>
        <v>#DIV/0!</v>
      </c>
      <c r="AA25" s="120" t="e">
        <f>AVERAGE(Vize!O6:O85)*M25/100</f>
        <v>#DIV/0!</v>
      </c>
      <c r="AB25" s="120">
        <f>'NOT Baremi'!N10</f>
        <v>0</v>
      </c>
    </row>
    <row r="26" spans="2:34" x14ac:dyDescent="0.2">
      <c r="B26" s="237" t="s">
        <v>72</v>
      </c>
      <c r="C26" s="238"/>
      <c r="D26" s="137"/>
      <c r="E26" s="137"/>
      <c r="F26" s="137"/>
      <c r="G26" s="137"/>
      <c r="H26" s="137"/>
      <c r="I26" s="137"/>
      <c r="J26" s="137"/>
      <c r="K26" s="137"/>
      <c r="L26" s="137"/>
      <c r="M26" s="137"/>
      <c r="N26" s="120">
        <f t="shared" si="0"/>
        <v>0</v>
      </c>
      <c r="P26" s="244" t="s">
        <v>72</v>
      </c>
      <c r="Q26" s="244"/>
      <c r="R26" s="120" t="e">
        <f>AVERAGE(Vize!P6:P85)*D26/100</f>
        <v>#DIV/0!</v>
      </c>
      <c r="S26" s="120" t="e">
        <f>AVERAGE(Vize!P6:P85)*E26/100</f>
        <v>#DIV/0!</v>
      </c>
      <c r="T26" s="120" t="e">
        <f>AVERAGE(Vize!P6:P85)*F26/100</f>
        <v>#DIV/0!</v>
      </c>
      <c r="U26" s="120" t="e">
        <f>AVERAGE(Vize!P6:P85)*G26/100</f>
        <v>#DIV/0!</v>
      </c>
      <c r="V26" s="120" t="e">
        <f>AVERAGE(Vize!P6:P85)*H26/100</f>
        <v>#DIV/0!</v>
      </c>
      <c r="W26" s="120" t="e">
        <f>AVERAGE(Vize!P6:P85)*I26/100</f>
        <v>#DIV/0!</v>
      </c>
      <c r="X26" s="120" t="e">
        <f>AVERAGE(Vize!P6:P85)*J26/100</f>
        <v>#DIV/0!</v>
      </c>
      <c r="Y26" s="120" t="e">
        <f>AVERAGE(Vize!P6:P85)*K26/100</f>
        <v>#DIV/0!</v>
      </c>
      <c r="Z26" s="120" t="e">
        <f>AVERAGE(Vize!P6:P85)*L26/100</f>
        <v>#DIV/0!</v>
      </c>
      <c r="AA26" s="120" t="e">
        <f>AVERAGE(Vize!P6:P85)*M26/100</f>
        <v>#DIV/0!</v>
      </c>
      <c r="AB26" s="120">
        <f>'NOT Baremi'!O10</f>
        <v>0</v>
      </c>
    </row>
    <row r="27" spans="2:34" x14ac:dyDescent="0.2">
      <c r="B27" s="237" t="s">
        <v>73</v>
      </c>
      <c r="C27" s="238"/>
      <c r="D27" s="137"/>
      <c r="E27" s="137"/>
      <c r="F27" s="137"/>
      <c r="G27" s="137"/>
      <c r="H27" s="137"/>
      <c r="I27" s="137"/>
      <c r="J27" s="137"/>
      <c r="K27" s="137"/>
      <c r="L27" s="137"/>
      <c r="M27" s="137"/>
      <c r="N27" s="120">
        <f t="shared" si="0"/>
        <v>0</v>
      </c>
      <c r="P27" s="244" t="s">
        <v>73</v>
      </c>
      <c r="Q27" s="244"/>
      <c r="R27" s="120" t="e">
        <f>AVERAGE(Vize!Q6:Q85)*D27/100</f>
        <v>#DIV/0!</v>
      </c>
      <c r="S27" s="120" t="e">
        <f>AVERAGE(Vize!Q6:Q85)*E27/100</f>
        <v>#DIV/0!</v>
      </c>
      <c r="T27" s="120" t="e">
        <f>AVERAGE(Vize!Q6:Q85)*F27/100</f>
        <v>#DIV/0!</v>
      </c>
      <c r="U27" s="120" t="e">
        <f>AVERAGE(Vize!Q6:Q85)*G27/100</f>
        <v>#DIV/0!</v>
      </c>
      <c r="V27" s="120" t="e">
        <f>AVERAGE(Vize!Q6:Q85)*H27/100</f>
        <v>#DIV/0!</v>
      </c>
      <c r="W27" s="120" t="e">
        <f>AVERAGE(Vize!Q6:Q85)*I27/100</f>
        <v>#DIV/0!</v>
      </c>
      <c r="X27" s="120" t="e">
        <f>AVERAGE(Vize!Q6:Q85)*J27/100</f>
        <v>#DIV/0!</v>
      </c>
      <c r="Y27" s="120" t="e">
        <f>AVERAGE(Vize!Q6:Q85)*K27/100</f>
        <v>#DIV/0!</v>
      </c>
      <c r="Z27" s="120" t="e">
        <f>AVERAGE(Vize!Q6:Q85)*L27/100</f>
        <v>#DIV/0!</v>
      </c>
      <c r="AA27" s="120" t="e">
        <f>AVERAGE(Vize!Q6:Q85)*M27/100</f>
        <v>#DIV/0!</v>
      </c>
      <c r="AB27" s="120">
        <f>'NOT Baremi'!P10</f>
        <v>0</v>
      </c>
    </row>
    <row r="28" spans="2:34" x14ac:dyDescent="0.2">
      <c r="B28" s="237" t="s">
        <v>74</v>
      </c>
      <c r="C28" s="238"/>
      <c r="D28" s="137"/>
      <c r="E28" s="137"/>
      <c r="F28" s="137"/>
      <c r="G28" s="137"/>
      <c r="H28" s="137"/>
      <c r="I28" s="137"/>
      <c r="J28" s="137"/>
      <c r="K28" s="137"/>
      <c r="L28" s="137"/>
      <c r="M28" s="137"/>
      <c r="N28" s="120">
        <f t="shared" si="0"/>
        <v>0</v>
      </c>
      <c r="P28" s="244" t="s">
        <v>74</v>
      </c>
      <c r="Q28" s="244"/>
      <c r="R28" s="120" t="e">
        <f>AVERAGE(Vize!R6:R85)*D28/100</f>
        <v>#DIV/0!</v>
      </c>
      <c r="S28" s="120" t="e">
        <f>AVERAGE(Vize!R6:R85)*E28/100</f>
        <v>#DIV/0!</v>
      </c>
      <c r="T28" s="120" t="e">
        <f>AVERAGE(Vize!R6:R85)*F28/100</f>
        <v>#DIV/0!</v>
      </c>
      <c r="U28" s="120" t="e">
        <f>AVERAGE(Vize!R6:R85)*G28/100</f>
        <v>#DIV/0!</v>
      </c>
      <c r="V28" s="120" t="e">
        <f>AVERAGE(Vize!R6:R85)*H28/100</f>
        <v>#DIV/0!</v>
      </c>
      <c r="W28" s="120" t="e">
        <f>AVERAGE(Vize!R6:R85)*I28/100</f>
        <v>#DIV/0!</v>
      </c>
      <c r="X28" s="120" t="e">
        <f>AVERAGE(Vize!R6:R85)*J28/100</f>
        <v>#DIV/0!</v>
      </c>
      <c r="Y28" s="120" t="e">
        <f>AVERAGE(Vize!R6:R85)*K28/100</f>
        <v>#DIV/0!</v>
      </c>
      <c r="Z28" s="120" t="e">
        <f>AVERAGE(Vize!R6:R85)*L28/100</f>
        <v>#DIV/0!</v>
      </c>
      <c r="AA28" s="120" t="e">
        <f>AVERAGE(Vize!R6:R85)*M28/100</f>
        <v>#DIV/0!</v>
      </c>
      <c r="AB28" s="120">
        <f>'NOT Baremi'!Q10</f>
        <v>0</v>
      </c>
    </row>
    <row r="29" spans="2:34" x14ac:dyDescent="0.2">
      <c r="B29" s="237" t="s">
        <v>75</v>
      </c>
      <c r="C29" s="238"/>
      <c r="D29" s="137"/>
      <c r="E29" s="137"/>
      <c r="F29" s="137"/>
      <c r="G29" s="137"/>
      <c r="H29" s="137"/>
      <c r="I29" s="137"/>
      <c r="J29" s="137"/>
      <c r="K29" s="137"/>
      <c r="L29" s="137"/>
      <c r="M29" s="137"/>
      <c r="N29" s="120">
        <f t="shared" si="0"/>
        <v>0</v>
      </c>
      <c r="P29" s="244" t="s">
        <v>75</v>
      </c>
      <c r="Q29" s="244"/>
      <c r="R29" s="120" t="e">
        <f>AVERAGE(Vize!S6:S85)*D29/100</f>
        <v>#DIV/0!</v>
      </c>
      <c r="S29" s="120" t="e">
        <f>AVERAGE(Vize!S6:S85)*E29/100</f>
        <v>#DIV/0!</v>
      </c>
      <c r="T29" s="120" t="e">
        <f>AVERAGE(Vize!S6:S85)*F29/100</f>
        <v>#DIV/0!</v>
      </c>
      <c r="U29" s="120" t="e">
        <f>AVERAGE(Vize!S6:S85)*G29/100</f>
        <v>#DIV/0!</v>
      </c>
      <c r="V29" s="120" t="e">
        <f>AVERAGE(Vize!S6:S85)*H29/100</f>
        <v>#DIV/0!</v>
      </c>
      <c r="W29" s="120" t="e">
        <f>AVERAGE(Vize!S6:S85)*I29/100</f>
        <v>#DIV/0!</v>
      </c>
      <c r="X29" s="120" t="e">
        <f>AVERAGE(Vize!S6:S85)*J29/100</f>
        <v>#DIV/0!</v>
      </c>
      <c r="Y29" s="120" t="e">
        <f>AVERAGE(Vize!S6:S85)*K29/100</f>
        <v>#DIV/0!</v>
      </c>
      <c r="Z29" s="120" t="e">
        <f>AVERAGE(Vize!S6:S85)*L29/100</f>
        <v>#DIV/0!</v>
      </c>
      <c r="AA29" s="120" t="e">
        <f>AVERAGE(Vize!S6:S85)*M29/100</f>
        <v>#DIV/0!</v>
      </c>
      <c r="AB29" s="120">
        <f>'NOT Baremi'!R10</f>
        <v>0</v>
      </c>
    </row>
    <row r="30" spans="2:34" x14ac:dyDescent="0.2">
      <c r="B30" s="237" t="s">
        <v>76</v>
      </c>
      <c r="C30" s="238"/>
      <c r="D30" s="137"/>
      <c r="E30" s="137"/>
      <c r="F30" s="137"/>
      <c r="G30" s="137"/>
      <c r="H30" s="137"/>
      <c r="I30" s="137"/>
      <c r="J30" s="137"/>
      <c r="K30" s="137"/>
      <c r="L30" s="137"/>
      <c r="M30" s="137"/>
      <c r="N30" s="120">
        <f t="shared" si="0"/>
        <v>0</v>
      </c>
      <c r="P30" s="244" t="s">
        <v>76</v>
      </c>
      <c r="Q30" s="244"/>
      <c r="R30" s="120" t="e">
        <f>AVERAGE(Vize!T6:T85)*D30/100</f>
        <v>#DIV/0!</v>
      </c>
      <c r="S30" s="120" t="e">
        <f>AVERAGE(Vize!T6:T85)*E30/100</f>
        <v>#DIV/0!</v>
      </c>
      <c r="T30" s="120" t="e">
        <f>AVERAGE(Vize!T6:T85)*F30/100</f>
        <v>#DIV/0!</v>
      </c>
      <c r="U30" s="120" t="e">
        <f>AVERAGE(Vize!T6:T85)*G30/100</f>
        <v>#DIV/0!</v>
      </c>
      <c r="V30" s="120" t="e">
        <f>AVERAGE(Vize!T6:T85)*H30/100</f>
        <v>#DIV/0!</v>
      </c>
      <c r="W30" s="120" t="e">
        <f>AVERAGE(Vize!T6:T85)*I30/100</f>
        <v>#DIV/0!</v>
      </c>
      <c r="X30" s="120" t="e">
        <f>AVERAGE(Vize!T6:T85)*J30/100</f>
        <v>#DIV/0!</v>
      </c>
      <c r="Y30" s="120" t="e">
        <f>AVERAGE(Vize!T6:T85)*K30/100</f>
        <v>#DIV/0!</v>
      </c>
      <c r="Z30" s="120" t="e">
        <f>AVERAGE(Vize!T6:T85)*L30/100</f>
        <v>#DIV/0!</v>
      </c>
      <c r="AA30" s="120" t="e">
        <f>AVERAGE(Vize!T6:T85)*M30/100</f>
        <v>#DIV/0!</v>
      </c>
      <c r="AB30" s="120">
        <f>'NOT Baremi'!S10</f>
        <v>0</v>
      </c>
    </row>
    <row r="31" spans="2:34" x14ac:dyDescent="0.2">
      <c r="B31" s="237" t="s">
        <v>77</v>
      </c>
      <c r="C31" s="238"/>
      <c r="D31" s="137"/>
      <c r="E31" s="137"/>
      <c r="F31" s="137"/>
      <c r="G31" s="137"/>
      <c r="H31" s="137"/>
      <c r="I31" s="137"/>
      <c r="J31" s="137"/>
      <c r="K31" s="137"/>
      <c r="L31" s="137"/>
      <c r="M31" s="137"/>
      <c r="N31" s="120">
        <f t="shared" si="0"/>
        <v>0</v>
      </c>
      <c r="P31" s="244" t="s">
        <v>77</v>
      </c>
      <c r="Q31" s="244"/>
      <c r="R31" s="120" t="e">
        <f>AVERAGE(Vize!U6:U85)*D31/100</f>
        <v>#DIV/0!</v>
      </c>
      <c r="S31" s="120" t="e">
        <f>AVERAGE(Vize!U6:U85)*E31/100</f>
        <v>#DIV/0!</v>
      </c>
      <c r="T31" s="120" t="e">
        <f>AVERAGE(Vize!U6:U85)*F31/100</f>
        <v>#DIV/0!</v>
      </c>
      <c r="U31" s="120" t="e">
        <f>AVERAGE(Vize!U6:U85)*G31/100</f>
        <v>#DIV/0!</v>
      </c>
      <c r="V31" s="120" t="e">
        <f>AVERAGE(Vize!U6:U85)*H31/100</f>
        <v>#DIV/0!</v>
      </c>
      <c r="W31" s="120" t="e">
        <f>AVERAGE(Vize!U6:U85)*I31/100</f>
        <v>#DIV/0!</v>
      </c>
      <c r="X31" s="120" t="e">
        <f>AVERAGE(Vize!U6:U85)*J31/100</f>
        <v>#DIV/0!</v>
      </c>
      <c r="Y31" s="120" t="e">
        <f>AVERAGE(Vize!U6:U85)*K31/100</f>
        <v>#DIV/0!</v>
      </c>
      <c r="Z31" s="120" t="e">
        <f>AVERAGE(Vize!U6:U85)*L31/100</f>
        <v>#DIV/0!</v>
      </c>
      <c r="AA31" s="120" t="e">
        <f>AVERAGE(Vize!U6:U85)*M31/100</f>
        <v>#DIV/0!</v>
      </c>
      <c r="AB31" s="120">
        <f>'NOT Baremi'!T10</f>
        <v>0</v>
      </c>
    </row>
    <row r="32" spans="2:34" x14ac:dyDescent="0.2">
      <c r="B32" s="237" t="s">
        <v>78</v>
      </c>
      <c r="C32" s="238"/>
      <c r="D32" s="137"/>
      <c r="E32" s="137"/>
      <c r="F32" s="137"/>
      <c r="G32" s="137"/>
      <c r="H32" s="137"/>
      <c r="I32" s="137"/>
      <c r="J32" s="137"/>
      <c r="K32" s="137"/>
      <c r="L32" s="137"/>
      <c r="M32" s="137"/>
      <c r="N32" s="120">
        <f t="shared" si="0"/>
        <v>0</v>
      </c>
      <c r="P32" s="244" t="s">
        <v>78</v>
      </c>
      <c r="Q32" s="244"/>
      <c r="R32" s="120" t="e">
        <f>AVERAGE(Vize!V6:V85)*D32/100</f>
        <v>#DIV/0!</v>
      </c>
      <c r="S32" s="120" t="e">
        <f>AVERAGE(Vize!V6:V85)*E32/100</f>
        <v>#DIV/0!</v>
      </c>
      <c r="T32" s="120" t="e">
        <f>AVERAGE(Vize!V6:V85)*F32/100</f>
        <v>#DIV/0!</v>
      </c>
      <c r="U32" s="120" t="e">
        <f>AVERAGE(Vize!V6:V85)*G32/100</f>
        <v>#DIV/0!</v>
      </c>
      <c r="V32" s="120" t="e">
        <f>AVERAGE(Vize!V6:V85)*H32/100</f>
        <v>#DIV/0!</v>
      </c>
      <c r="W32" s="120" t="e">
        <f>AVERAGE(Vize!V6:V85)*I32/100</f>
        <v>#DIV/0!</v>
      </c>
      <c r="X32" s="120" t="e">
        <f>AVERAGE(Vize!V6:V85)*J32/100</f>
        <v>#DIV/0!</v>
      </c>
      <c r="Y32" s="120" t="e">
        <f>AVERAGE(Vize!V6:V85)*K32/100</f>
        <v>#DIV/0!</v>
      </c>
      <c r="Z32" s="120" t="e">
        <f>AVERAGE(Vize!V6:V85)*L32/100</f>
        <v>#DIV/0!</v>
      </c>
      <c r="AA32" s="120" t="e">
        <f>AVERAGE(Vize!V6:V85)*M32/100</f>
        <v>#DIV/0!</v>
      </c>
      <c r="AB32" s="120">
        <f>'NOT Baremi'!U10</f>
        <v>0</v>
      </c>
    </row>
    <row r="33" spans="2:28" x14ac:dyDescent="0.2">
      <c r="B33" s="237" t="s">
        <v>79</v>
      </c>
      <c r="C33" s="238"/>
      <c r="D33" s="137"/>
      <c r="E33" s="137"/>
      <c r="F33" s="137"/>
      <c r="G33" s="137"/>
      <c r="H33" s="137"/>
      <c r="I33" s="137"/>
      <c r="J33" s="137"/>
      <c r="K33" s="137"/>
      <c r="L33" s="137"/>
      <c r="M33" s="137"/>
      <c r="N33" s="120">
        <f t="shared" si="0"/>
        <v>0</v>
      </c>
      <c r="P33" s="244" t="s">
        <v>79</v>
      </c>
      <c r="Q33" s="244"/>
      <c r="R33" s="120" t="e">
        <f>AVERAGE(Vize!W6:W85)*D33/100</f>
        <v>#DIV/0!</v>
      </c>
      <c r="S33" s="120" t="e">
        <f>AVERAGE(Vize!W6:W85)*E33/100</f>
        <v>#DIV/0!</v>
      </c>
      <c r="T33" s="120" t="e">
        <f>AVERAGE(Vize!W6:W85)*F33/100</f>
        <v>#DIV/0!</v>
      </c>
      <c r="U33" s="120" t="e">
        <f>AVERAGE(Vize!W6:W85)*G33/100</f>
        <v>#DIV/0!</v>
      </c>
      <c r="V33" s="120" t="e">
        <f>AVERAGE(Vize!W6:W85)*H33/100</f>
        <v>#DIV/0!</v>
      </c>
      <c r="W33" s="120" t="e">
        <f>AVERAGE(Vize!W6:W85)*I33/100</f>
        <v>#DIV/0!</v>
      </c>
      <c r="X33" s="120" t="e">
        <f>AVERAGE(Vize!W6:W85)*J33/100</f>
        <v>#DIV/0!</v>
      </c>
      <c r="Y33" s="120" t="e">
        <f>AVERAGE(Vize!W6:W85)*K33/100</f>
        <v>#DIV/0!</v>
      </c>
      <c r="Z33" s="120" t="e">
        <f>AVERAGE(Vize!W6:W85)*L33/100</f>
        <v>#DIV/0!</v>
      </c>
      <c r="AA33" s="120" t="e">
        <f>AVERAGE(Vize!W6:W85)*M33/100</f>
        <v>#DIV/0!</v>
      </c>
      <c r="AB33" s="120">
        <f>'NOT Baremi'!V10</f>
        <v>0</v>
      </c>
    </row>
    <row r="34" spans="2:28" x14ac:dyDescent="0.2">
      <c r="B34" s="237" t="s">
        <v>80</v>
      </c>
      <c r="C34" s="238"/>
      <c r="D34" s="137"/>
      <c r="E34" s="137"/>
      <c r="F34" s="137"/>
      <c r="G34" s="137"/>
      <c r="H34" s="137"/>
      <c r="I34" s="137"/>
      <c r="J34" s="137"/>
      <c r="K34" s="137"/>
      <c r="L34" s="137"/>
      <c r="M34" s="137"/>
      <c r="N34" s="120">
        <f t="shared" si="0"/>
        <v>0</v>
      </c>
      <c r="P34" s="244" t="s">
        <v>80</v>
      </c>
      <c r="Q34" s="244"/>
      <c r="R34" s="120" t="e">
        <f>AVERAGE(Vize!X6:X85)*D34/100</f>
        <v>#DIV/0!</v>
      </c>
      <c r="S34" s="120" t="e">
        <f>AVERAGE(Vize!X6:X85)*E34/100</f>
        <v>#DIV/0!</v>
      </c>
      <c r="T34" s="120" t="e">
        <f>AVERAGE(Vize!X6:X85)*F34/100</f>
        <v>#DIV/0!</v>
      </c>
      <c r="U34" s="120" t="e">
        <f>AVERAGE(Vize!X6:X85)*G34/100</f>
        <v>#DIV/0!</v>
      </c>
      <c r="V34" s="120" t="e">
        <f>AVERAGE(Vize!X6:X85)*H34/100</f>
        <v>#DIV/0!</v>
      </c>
      <c r="W34" s="120" t="e">
        <f>AVERAGE(Vize!X6:X85)*I34/100</f>
        <v>#DIV/0!</v>
      </c>
      <c r="X34" s="120" t="e">
        <f>AVERAGE(Vize!X6:X85)*J34/100</f>
        <v>#DIV/0!</v>
      </c>
      <c r="Y34" s="120" t="e">
        <f>AVERAGE(Vize!X6:X85)*K34/100</f>
        <v>#DIV/0!</v>
      </c>
      <c r="Z34" s="120" t="e">
        <f>AVERAGE(Vize!X6:X85)*L34/100</f>
        <v>#DIV/0!</v>
      </c>
      <c r="AA34" s="120" t="e">
        <f>AVERAGE(Vize!X6:X85)*M34/100</f>
        <v>#DIV/0!</v>
      </c>
      <c r="AB34" s="120">
        <f>'NOT Baremi'!W10</f>
        <v>0</v>
      </c>
    </row>
    <row r="35" spans="2:28" x14ac:dyDescent="0.2">
      <c r="B35" s="237" t="s">
        <v>81</v>
      </c>
      <c r="C35" s="238"/>
      <c r="D35" s="137"/>
      <c r="E35" s="137"/>
      <c r="F35" s="137"/>
      <c r="G35" s="137"/>
      <c r="H35" s="137"/>
      <c r="I35" s="137"/>
      <c r="J35" s="137"/>
      <c r="K35" s="137"/>
      <c r="L35" s="137"/>
      <c r="M35" s="137"/>
      <c r="N35" s="120">
        <f t="shared" si="0"/>
        <v>0</v>
      </c>
      <c r="P35" s="244" t="s">
        <v>81</v>
      </c>
      <c r="Q35" s="244"/>
      <c r="R35" s="120" t="e">
        <f>AVERAGE(Vize!Y6:Y85)*D35/100</f>
        <v>#DIV/0!</v>
      </c>
      <c r="S35" s="120" t="e">
        <f>AVERAGE(Vize!Y6:Y85)*E35/100</f>
        <v>#DIV/0!</v>
      </c>
      <c r="T35" s="120" t="e">
        <f>AVERAGE(Vize!Y6:Y85)*F35/100</f>
        <v>#DIV/0!</v>
      </c>
      <c r="U35" s="120" t="e">
        <f>AVERAGE(Vize!Y6:Y85)*G35/100</f>
        <v>#DIV/0!</v>
      </c>
      <c r="V35" s="120" t="e">
        <f>AVERAGE(Vize!Y6:Y85)*H35/100</f>
        <v>#DIV/0!</v>
      </c>
      <c r="W35" s="120" t="e">
        <f>AVERAGE(Vize!Y6:Y85)*I35/100</f>
        <v>#DIV/0!</v>
      </c>
      <c r="X35" s="120" t="e">
        <f>AVERAGE(Vize!Y6:Y85)*J35/100</f>
        <v>#DIV/0!</v>
      </c>
      <c r="Y35" s="120" t="e">
        <f>AVERAGE(Vize!Y6:Y85)*K35/100</f>
        <v>#DIV/0!</v>
      </c>
      <c r="Z35" s="120" t="e">
        <f>AVERAGE(Vize!Y6:Y85)*L35/100</f>
        <v>#DIV/0!</v>
      </c>
      <c r="AA35" s="120" t="e">
        <f>AVERAGE(Vize!Y6:Y85)*M35/100</f>
        <v>#DIV/0!</v>
      </c>
      <c r="AB35" s="120">
        <f>'NOT Baremi'!X10</f>
        <v>0</v>
      </c>
    </row>
    <row r="36" spans="2:28" x14ac:dyDescent="0.2">
      <c r="B36" s="237" t="s">
        <v>90</v>
      </c>
      <c r="C36" s="238"/>
      <c r="D36" s="137"/>
      <c r="E36" s="137"/>
      <c r="F36" s="137"/>
      <c r="G36" s="137"/>
      <c r="H36" s="137"/>
      <c r="I36" s="137"/>
      <c r="J36" s="137"/>
      <c r="K36" s="137"/>
      <c r="L36" s="137"/>
      <c r="M36" s="137"/>
      <c r="N36" s="120">
        <f t="shared" si="0"/>
        <v>0</v>
      </c>
      <c r="P36" s="244" t="s">
        <v>90</v>
      </c>
      <c r="Q36" s="244"/>
      <c r="R36" s="120" t="e">
        <f>AVERAGE(Vize!Z6:Z85)*D36/100</f>
        <v>#DIV/0!</v>
      </c>
      <c r="S36" s="120" t="e">
        <f>AVERAGE(Vize!Z6:Z85)*E36/100</f>
        <v>#DIV/0!</v>
      </c>
      <c r="T36" s="120" t="e">
        <f>AVERAGE(Vize!Z6:Z85)*F36/100</f>
        <v>#DIV/0!</v>
      </c>
      <c r="U36" s="120" t="e">
        <f>AVERAGE(Vize!Z6:Z85)*G36/100</f>
        <v>#DIV/0!</v>
      </c>
      <c r="V36" s="120" t="e">
        <f>AVERAGE(Vize!Z6:Z85)*H36/100</f>
        <v>#DIV/0!</v>
      </c>
      <c r="W36" s="120" t="e">
        <f>AVERAGE(Vize!Z6:Z85)*I36/100</f>
        <v>#DIV/0!</v>
      </c>
      <c r="X36" s="120" t="e">
        <f>AVERAGE(Vize!Z6:Z85)*J36/100</f>
        <v>#DIV/0!</v>
      </c>
      <c r="Y36" s="120" t="e">
        <f>AVERAGE(Vize!Z6:Z85)*K36/100</f>
        <v>#DIV/0!</v>
      </c>
      <c r="Z36" s="120" t="e">
        <f>AVERAGE(Vize!Z6:Z85)*L36/100</f>
        <v>#DIV/0!</v>
      </c>
      <c r="AA36" s="120" t="e">
        <f>AVERAGE(Vize!Z6:Z85)*M36/100</f>
        <v>#DIV/0!</v>
      </c>
      <c r="AB36" s="120">
        <f>'NOT Baremi'!Y10</f>
        <v>0</v>
      </c>
    </row>
    <row r="37" spans="2:28" x14ac:dyDescent="0.2">
      <c r="B37" s="237" t="s">
        <v>91</v>
      </c>
      <c r="C37" s="238"/>
      <c r="D37" s="137"/>
      <c r="E37" s="137"/>
      <c r="F37" s="137"/>
      <c r="G37" s="137"/>
      <c r="H37" s="137"/>
      <c r="I37" s="137"/>
      <c r="J37" s="137"/>
      <c r="K37" s="137"/>
      <c r="L37" s="137"/>
      <c r="M37" s="137"/>
      <c r="N37" s="120">
        <f t="shared" si="0"/>
        <v>0</v>
      </c>
      <c r="P37" s="244" t="s">
        <v>91</v>
      </c>
      <c r="Q37" s="244"/>
      <c r="R37" s="120" t="e">
        <f>AVERAGE(Vize!AA6:AA85)*D37/100</f>
        <v>#DIV/0!</v>
      </c>
      <c r="S37" s="120" t="e">
        <f>AVERAGE(Vize!AA6:AA85)*E37/100</f>
        <v>#DIV/0!</v>
      </c>
      <c r="T37" s="120" t="e">
        <f>AVERAGE(Vize!AA6:AA85)*F37/100</f>
        <v>#DIV/0!</v>
      </c>
      <c r="U37" s="120" t="e">
        <f>AVERAGE(Vize!AA6:AA85)*G37/100</f>
        <v>#DIV/0!</v>
      </c>
      <c r="V37" s="120" t="e">
        <f>AVERAGE(Vize!AA6:AA85)*H37/100</f>
        <v>#DIV/0!</v>
      </c>
      <c r="W37" s="120" t="e">
        <f>AVERAGE(Vize!AA6:AA85)*I37/100</f>
        <v>#DIV/0!</v>
      </c>
      <c r="X37" s="120" t="e">
        <f>AVERAGE(Vize!AA6:AA85)*J37/100</f>
        <v>#DIV/0!</v>
      </c>
      <c r="Y37" s="120" t="e">
        <f>AVERAGE(Vize!AA6:AA85)*K37/100</f>
        <v>#DIV/0!</v>
      </c>
      <c r="Z37" s="120" t="e">
        <f>AVERAGE(Vize!AA6:AA85)*L37/100</f>
        <v>#DIV/0!</v>
      </c>
      <c r="AA37" s="120" t="e">
        <f>AVERAGE(Vize!AA6:AA85)*M37/100</f>
        <v>#DIV/0!</v>
      </c>
      <c r="AB37" s="120">
        <f>'NOT Baremi'!Z10</f>
        <v>0</v>
      </c>
    </row>
    <row r="38" spans="2:28" x14ac:dyDescent="0.2">
      <c r="B38" s="237" t="s">
        <v>92</v>
      </c>
      <c r="C38" s="238"/>
      <c r="D38" s="137"/>
      <c r="E38" s="137"/>
      <c r="F38" s="137"/>
      <c r="G38" s="137"/>
      <c r="H38" s="137"/>
      <c r="I38" s="137"/>
      <c r="J38" s="137"/>
      <c r="K38" s="137"/>
      <c r="L38" s="137"/>
      <c r="M38" s="137"/>
      <c r="N38" s="120">
        <f t="shared" si="0"/>
        <v>0</v>
      </c>
      <c r="P38" s="244" t="s">
        <v>92</v>
      </c>
      <c r="Q38" s="244"/>
      <c r="R38" s="120" t="e">
        <f>AVERAGE(Vize!AB6:AB85)*D38/100</f>
        <v>#DIV/0!</v>
      </c>
      <c r="S38" s="120" t="e">
        <f>AVERAGE(Vize!AB6:AB85)*E38/100</f>
        <v>#DIV/0!</v>
      </c>
      <c r="T38" s="120" t="e">
        <f>AVERAGE(Vize!AB6:AB85)*F38/100</f>
        <v>#DIV/0!</v>
      </c>
      <c r="U38" s="120" t="e">
        <f>AVERAGE(Vize!AB6:AB85)*G38/100</f>
        <v>#DIV/0!</v>
      </c>
      <c r="V38" s="120" t="e">
        <f>AVERAGE(Vize!AB6:AB85)*H38/100</f>
        <v>#DIV/0!</v>
      </c>
      <c r="W38" s="120" t="e">
        <f>AVERAGE(Vize!AB6:AB85)*I38/100</f>
        <v>#DIV/0!</v>
      </c>
      <c r="X38" s="120" t="e">
        <f>AVERAGE(Vize!AB6:AB85)*J38/100</f>
        <v>#DIV/0!</v>
      </c>
      <c r="Y38" s="120" t="e">
        <f>AVERAGE(Vize!AB6:AB85)*K38/100</f>
        <v>#DIV/0!</v>
      </c>
      <c r="Z38" s="120" t="e">
        <f>AVERAGE(Vize!AB6:AB85)*L38/100</f>
        <v>#DIV/0!</v>
      </c>
      <c r="AA38" s="120" t="e">
        <f>AVERAGE(Vize!AB6:AB85)*M38/100</f>
        <v>#DIV/0!</v>
      </c>
      <c r="AB38" s="120">
        <f>'NOT Baremi'!AA10</f>
        <v>0</v>
      </c>
    </row>
    <row r="39" spans="2:28" x14ac:dyDescent="0.2">
      <c r="B39" s="237" t="s">
        <v>93</v>
      </c>
      <c r="C39" s="238"/>
      <c r="D39" s="137"/>
      <c r="E39" s="137"/>
      <c r="F39" s="137"/>
      <c r="G39" s="137"/>
      <c r="H39" s="137"/>
      <c r="I39" s="137"/>
      <c r="J39" s="137"/>
      <c r="K39" s="137"/>
      <c r="L39" s="137"/>
      <c r="M39" s="137"/>
      <c r="N39" s="120">
        <f t="shared" si="0"/>
        <v>0</v>
      </c>
      <c r="P39" s="244" t="s">
        <v>93</v>
      </c>
      <c r="Q39" s="244"/>
      <c r="R39" s="120" t="e">
        <f>AVERAGE(Vize!AC6:AC85)*D39/100</f>
        <v>#DIV/0!</v>
      </c>
      <c r="S39" s="120" t="e">
        <f>AVERAGE(Vize!AC6:AC85)*E39/100</f>
        <v>#DIV/0!</v>
      </c>
      <c r="T39" s="120" t="e">
        <f>AVERAGE(Vize!AC6:AC85)*F39/100</f>
        <v>#DIV/0!</v>
      </c>
      <c r="U39" s="120" t="e">
        <f>AVERAGE(Vize!AC6:AC85)*G39/100</f>
        <v>#DIV/0!</v>
      </c>
      <c r="V39" s="120" t="e">
        <f>AVERAGE(Vize!AC6:AC85)*H39/100</f>
        <v>#DIV/0!</v>
      </c>
      <c r="W39" s="120" t="e">
        <f>AVERAGE(Vize!AC6:AC85)*I39/100</f>
        <v>#DIV/0!</v>
      </c>
      <c r="X39" s="120" t="e">
        <f>AVERAGE(Vize!AC6:AC85)*J39/100</f>
        <v>#DIV/0!</v>
      </c>
      <c r="Y39" s="120" t="e">
        <f>AVERAGE(Vize!AC6:AC85)*K39/100</f>
        <v>#DIV/0!</v>
      </c>
      <c r="Z39" s="120" t="e">
        <f>AVERAGE(Vize!AC6:AC85)*L39/100</f>
        <v>#DIV/0!</v>
      </c>
      <c r="AA39" s="120" t="e">
        <f>AVERAGE(Vize!AC6:AC85)*M39/100</f>
        <v>#DIV/0!</v>
      </c>
      <c r="AB39" s="120">
        <f>'NOT Baremi'!AB10</f>
        <v>0</v>
      </c>
    </row>
    <row r="40" spans="2:28" x14ac:dyDescent="0.2">
      <c r="B40" s="237" t="s">
        <v>94</v>
      </c>
      <c r="C40" s="238"/>
      <c r="D40" s="137"/>
      <c r="E40" s="137"/>
      <c r="F40" s="137"/>
      <c r="G40" s="137"/>
      <c r="H40" s="137"/>
      <c r="I40" s="137"/>
      <c r="J40" s="137"/>
      <c r="K40" s="137"/>
      <c r="L40" s="137"/>
      <c r="M40" s="137"/>
      <c r="N40" s="120">
        <f t="shared" si="0"/>
        <v>0</v>
      </c>
      <c r="P40" s="244" t="s">
        <v>94</v>
      </c>
      <c r="Q40" s="244"/>
      <c r="R40" s="120" t="e">
        <f>AVERAGE(Vize!AD6:AD85)*D40/100</f>
        <v>#DIV/0!</v>
      </c>
      <c r="S40" s="120" t="e">
        <f>AVERAGE(Vize!AD6:AD85)*E40/100</f>
        <v>#DIV/0!</v>
      </c>
      <c r="T40" s="120" t="e">
        <f>AVERAGE(Vize!AD6:AD85)*F40/100</f>
        <v>#DIV/0!</v>
      </c>
      <c r="U40" s="120" t="e">
        <f>AVERAGE(Vize!AD6:AD85)*G40/100</f>
        <v>#DIV/0!</v>
      </c>
      <c r="V40" s="120" t="e">
        <f>AVERAGE(Vize!AD6:AD85)*H40/100</f>
        <v>#DIV/0!</v>
      </c>
      <c r="W40" s="120" t="e">
        <f>AVERAGE(Vize!AD6:AD85)*I40/100</f>
        <v>#DIV/0!</v>
      </c>
      <c r="X40" s="120" t="e">
        <f>AVERAGE(Vize!AD6:AD85)*J40/100</f>
        <v>#DIV/0!</v>
      </c>
      <c r="Y40" s="120" t="e">
        <f>AVERAGE(Vize!AD6:AD85)*K40/100</f>
        <v>#DIV/0!</v>
      </c>
      <c r="Z40" s="120" t="e">
        <f>AVERAGE(Vize!AD6:AD85)*L40/100</f>
        <v>#DIV/0!</v>
      </c>
      <c r="AA40" s="120" t="e">
        <f>AVERAGE(Vize!AD6:AD85)*M40/100</f>
        <v>#DIV/0!</v>
      </c>
      <c r="AB40" s="120">
        <f>'NOT Baremi'!AC10</f>
        <v>0</v>
      </c>
    </row>
    <row r="41" spans="2:28" x14ac:dyDescent="0.2">
      <c r="B41" s="237" t="s">
        <v>95</v>
      </c>
      <c r="C41" s="238"/>
      <c r="D41" s="137"/>
      <c r="E41" s="137"/>
      <c r="F41" s="137"/>
      <c r="G41" s="137"/>
      <c r="H41" s="137"/>
      <c r="I41" s="137"/>
      <c r="J41" s="137"/>
      <c r="K41" s="137"/>
      <c r="L41" s="137"/>
      <c r="M41" s="137"/>
      <c r="N41" s="120">
        <f t="shared" si="0"/>
        <v>0</v>
      </c>
      <c r="P41" s="244" t="s">
        <v>95</v>
      </c>
      <c r="Q41" s="244"/>
      <c r="R41" s="120" t="e">
        <f>AVERAGE(Vize!AE6:AE85)*D41/100</f>
        <v>#DIV/0!</v>
      </c>
      <c r="S41" s="120" t="e">
        <f>AVERAGE(Vize!AE6:AE85)*E41/100</f>
        <v>#DIV/0!</v>
      </c>
      <c r="T41" s="120" t="e">
        <f>AVERAGE(Vize!AE6:AE85)*F41/100</f>
        <v>#DIV/0!</v>
      </c>
      <c r="U41" s="120" t="e">
        <f>AVERAGE(Vize!AE6:AE85)*G41/100</f>
        <v>#DIV/0!</v>
      </c>
      <c r="V41" s="120" t="e">
        <f>AVERAGE(Vize!AE6:AE85)*H41/100</f>
        <v>#DIV/0!</v>
      </c>
      <c r="W41" s="120" t="e">
        <f>AVERAGE(Vize!AE6:AE85)*I41/100</f>
        <v>#DIV/0!</v>
      </c>
      <c r="X41" s="120" t="e">
        <f>AVERAGE(Vize!AE6:AE85)*J41/100</f>
        <v>#DIV/0!</v>
      </c>
      <c r="Y41" s="120" t="e">
        <f>AVERAGE(Vize!AE6:AE85)*K41/100</f>
        <v>#DIV/0!</v>
      </c>
      <c r="Z41" s="120" t="e">
        <f>AVERAGE(Vize!AE6:AE85)*L41/100</f>
        <v>#DIV/0!</v>
      </c>
      <c r="AA41" s="120" t="e">
        <f>AVERAGE(Vize!AE6:AE85)*M41/100</f>
        <v>#DIV/0!</v>
      </c>
      <c r="AB41" s="120">
        <f>'NOT Baremi'!AD10</f>
        <v>0</v>
      </c>
    </row>
    <row r="42" spans="2:28" x14ac:dyDescent="0.2">
      <c r="B42" s="237" t="s">
        <v>96</v>
      </c>
      <c r="C42" s="238"/>
      <c r="D42" s="137"/>
      <c r="E42" s="137"/>
      <c r="F42" s="137"/>
      <c r="G42" s="137"/>
      <c r="H42" s="137"/>
      <c r="I42" s="137"/>
      <c r="J42" s="137"/>
      <c r="K42" s="137"/>
      <c r="L42" s="137"/>
      <c r="M42" s="137"/>
      <c r="N42" s="120">
        <f t="shared" si="0"/>
        <v>0</v>
      </c>
      <c r="P42" s="244" t="s">
        <v>96</v>
      </c>
      <c r="Q42" s="244"/>
      <c r="R42" s="120" t="e">
        <f>AVERAGE(Vize!AF6:AF85)*D42/100</f>
        <v>#DIV/0!</v>
      </c>
      <c r="S42" s="120" t="e">
        <f>AVERAGE(Vize!AF6:AF85)*E42/100</f>
        <v>#DIV/0!</v>
      </c>
      <c r="T42" s="120" t="e">
        <f>AVERAGE(Vize!AF6:AF85)*F42/100</f>
        <v>#DIV/0!</v>
      </c>
      <c r="U42" s="120" t="e">
        <f>AVERAGE(Vize!AF6:AF85)*G42/100</f>
        <v>#DIV/0!</v>
      </c>
      <c r="V42" s="120" t="e">
        <f>AVERAGE(Vize!AF6:AF85)*H42/100</f>
        <v>#DIV/0!</v>
      </c>
      <c r="W42" s="120" t="e">
        <f>AVERAGE(Vize!AF6:AF85)*I42/100</f>
        <v>#DIV/0!</v>
      </c>
      <c r="X42" s="120" t="e">
        <f>AVERAGE(Vize!AF6:AF85)*J42/100</f>
        <v>#DIV/0!</v>
      </c>
      <c r="Y42" s="120" t="e">
        <f>AVERAGE(Vize!AF6:AF85)*K42/100</f>
        <v>#DIV/0!</v>
      </c>
      <c r="Z42" s="120" t="e">
        <f>AVERAGE(Vize!AF6:AF85)*L42/100</f>
        <v>#DIV/0!</v>
      </c>
      <c r="AA42" s="120" t="e">
        <f>AVERAGE(Vize!AF6:AF85)*M42/100</f>
        <v>#DIV/0!</v>
      </c>
      <c r="AB42" s="120">
        <f>'NOT Baremi'!AE10</f>
        <v>0</v>
      </c>
    </row>
    <row r="43" spans="2:28" x14ac:dyDescent="0.2">
      <c r="B43" s="237" t="s">
        <v>97</v>
      </c>
      <c r="C43" s="238"/>
      <c r="D43" s="137"/>
      <c r="E43" s="137"/>
      <c r="F43" s="137"/>
      <c r="G43" s="137"/>
      <c r="H43" s="137"/>
      <c r="I43" s="137"/>
      <c r="J43" s="137"/>
      <c r="K43" s="137"/>
      <c r="L43" s="137"/>
      <c r="M43" s="137"/>
      <c r="N43" s="120">
        <f t="shared" si="0"/>
        <v>0</v>
      </c>
      <c r="P43" s="244" t="s">
        <v>97</v>
      </c>
      <c r="Q43" s="244"/>
      <c r="R43" s="120" t="e">
        <f>AVERAGE(Vize!AG6:AG85)*D43/100</f>
        <v>#DIV/0!</v>
      </c>
      <c r="S43" s="120" t="e">
        <f>AVERAGE(Vize!AG6:AG85)*E43/100</f>
        <v>#DIV/0!</v>
      </c>
      <c r="T43" s="120" t="e">
        <f>AVERAGE(Vize!AG6:AG85)*F43/100</f>
        <v>#DIV/0!</v>
      </c>
      <c r="U43" s="120" t="e">
        <f>AVERAGE(Vize!AG6:AG85)*G43/100</f>
        <v>#DIV/0!</v>
      </c>
      <c r="V43" s="120" t="e">
        <f>AVERAGE(Vize!AG6:AG85)*H43/100</f>
        <v>#DIV/0!</v>
      </c>
      <c r="W43" s="120" t="e">
        <f>AVERAGE(Vize!AG6:AG85)*I43/100</f>
        <v>#DIV/0!</v>
      </c>
      <c r="X43" s="120" t="e">
        <f>AVERAGE(Vize!AG6:AG85)*J43/100</f>
        <v>#DIV/0!</v>
      </c>
      <c r="Y43" s="120" t="e">
        <f>AVERAGE(Vize!AG6:AG85)*K43/100</f>
        <v>#DIV/0!</v>
      </c>
      <c r="Z43" s="120" t="e">
        <f>AVERAGE(Vize!AG6:AG85)*L43/100</f>
        <v>#DIV/0!</v>
      </c>
      <c r="AA43" s="120" t="e">
        <f>AVERAGE(Vize!AG6:AG85)*M43/100</f>
        <v>#DIV/0!</v>
      </c>
      <c r="AB43" s="120">
        <f>'NOT Baremi'!AF10</f>
        <v>0</v>
      </c>
    </row>
    <row r="44" spans="2:28" x14ac:dyDescent="0.2">
      <c r="B44" s="237" t="s">
        <v>98</v>
      </c>
      <c r="C44" s="238"/>
      <c r="D44" s="137"/>
      <c r="E44" s="137"/>
      <c r="F44" s="137"/>
      <c r="G44" s="137"/>
      <c r="H44" s="137"/>
      <c r="I44" s="137"/>
      <c r="J44" s="137"/>
      <c r="K44" s="137"/>
      <c r="L44" s="137"/>
      <c r="M44" s="137"/>
      <c r="N44" s="120">
        <f t="shared" si="0"/>
        <v>0</v>
      </c>
      <c r="P44" s="244" t="s">
        <v>98</v>
      </c>
      <c r="Q44" s="244"/>
      <c r="R44" s="120" t="e">
        <f>AVERAGE(Vize!AH6:AH85)*D44/100</f>
        <v>#DIV/0!</v>
      </c>
      <c r="S44" s="120" t="e">
        <f>AVERAGE(Vize!AH6:AH85)*E44/100</f>
        <v>#DIV/0!</v>
      </c>
      <c r="T44" s="120" t="e">
        <f>AVERAGE(Vize!AH6:AH85)*F44/100</f>
        <v>#DIV/0!</v>
      </c>
      <c r="U44" s="120" t="e">
        <f>AVERAGE(Vize!AH6:AH85)*G44/100</f>
        <v>#DIV/0!</v>
      </c>
      <c r="V44" s="120" t="e">
        <f>AVERAGE(Vize!AH6:AH85)*H44/100</f>
        <v>#DIV/0!</v>
      </c>
      <c r="W44" s="120" t="e">
        <f>AVERAGE(Vize!AH6:AH85)*I44/100</f>
        <v>#DIV/0!</v>
      </c>
      <c r="X44" s="120" t="e">
        <f>AVERAGE(Vize!AH6:AH85)*J44/100</f>
        <v>#DIV/0!</v>
      </c>
      <c r="Y44" s="120" t="e">
        <f>AVERAGE(Vize!AH6:AH85)*K44/100</f>
        <v>#DIV/0!</v>
      </c>
      <c r="Z44" s="120" t="e">
        <f>AVERAGE(Vize!AH6:AH85)*L44/100</f>
        <v>#DIV/0!</v>
      </c>
      <c r="AA44" s="120" t="e">
        <f>AVERAGE(Vize!AH6:AH85)*M44/100</f>
        <v>#DIV/0!</v>
      </c>
      <c r="AB44" s="120">
        <f>'NOT Baremi'!AG10</f>
        <v>0</v>
      </c>
    </row>
    <row r="45" spans="2:28" x14ac:dyDescent="0.2">
      <c r="B45" s="237" t="s">
        <v>99</v>
      </c>
      <c r="C45" s="238"/>
      <c r="D45" s="137"/>
      <c r="E45" s="137"/>
      <c r="F45" s="137"/>
      <c r="G45" s="137"/>
      <c r="H45" s="137"/>
      <c r="I45" s="137"/>
      <c r="J45" s="137"/>
      <c r="K45" s="137"/>
      <c r="L45" s="137"/>
      <c r="M45" s="137"/>
      <c r="N45" s="120">
        <f t="shared" si="0"/>
        <v>0</v>
      </c>
      <c r="P45" s="244" t="s">
        <v>99</v>
      </c>
      <c r="Q45" s="244"/>
      <c r="R45" s="120" t="e">
        <f>AVERAGE(Vize!AI6:AI85)*D45/100</f>
        <v>#DIV/0!</v>
      </c>
      <c r="S45" s="120" t="e">
        <f>AVERAGE(Vize!AI6:AI85)*E45/100</f>
        <v>#DIV/0!</v>
      </c>
      <c r="T45" s="120" t="e">
        <f>AVERAGE(Vize!AI6:AI85)*F45/100</f>
        <v>#DIV/0!</v>
      </c>
      <c r="U45" s="120" t="e">
        <f>AVERAGE(Vize!AI6:AI85)*G45/100</f>
        <v>#DIV/0!</v>
      </c>
      <c r="V45" s="120" t="e">
        <f>AVERAGE(Vize!AI6:AI85)*H45/100</f>
        <v>#DIV/0!</v>
      </c>
      <c r="W45" s="120" t="e">
        <f>AVERAGE(Vize!AI6:AI85)*I45/100</f>
        <v>#DIV/0!</v>
      </c>
      <c r="X45" s="120" t="e">
        <f>AVERAGE(Vize!AI6:AI85)*J45/100</f>
        <v>#DIV/0!</v>
      </c>
      <c r="Y45" s="120" t="e">
        <f>AVERAGE(Vize!AI6:AI85)*K45/100</f>
        <v>#DIV/0!</v>
      </c>
      <c r="Z45" s="120" t="e">
        <f>AVERAGE(Vize!AI6:AI85)*L45/100</f>
        <v>#DIV/0!</v>
      </c>
      <c r="AA45" s="120" t="e">
        <f>AVERAGE(Vize!AI6:AI85)*M45/100</f>
        <v>#DIV/0!</v>
      </c>
      <c r="AB45" s="120">
        <f>'NOT Baremi'!AH10</f>
        <v>0</v>
      </c>
    </row>
    <row r="46" spans="2:28" x14ac:dyDescent="0.2">
      <c r="B46" s="237" t="s">
        <v>100</v>
      </c>
      <c r="C46" s="238"/>
      <c r="D46" s="137"/>
      <c r="E46" s="137"/>
      <c r="F46" s="137"/>
      <c r="G46" s="137"/>
      <c r="H46" s="137"/>
      <c r="I46" s="137"/>
      <c r="J46" s="137"/>
      <c r="K46" s="137"/>
      <c r="L46" s="137"/>
      <c r="M46" s="137"/>
      <c r="N46" s="120">
        <f t="shared" si="0"/>
        <v>0</v>
      </c>
      <c r="P46" s="244" t="s">
        <v>100</v>
      </c>
      <c r="Q46" s="244"/>
      <c r="R46" s="120" t="e">
        <f>AVERAGE(Vize!AJ6:AJ85)*D46/100</f>
        <v>#DIV/0!</v>
      </c>
      <c r="S46" s="120" t="e">
        <f>AVERAGE(Vize!AJ6:AJ85)*E46/100</f>
        <v>#DIV/0!</v>
      </c>
      <c r="T46" s="120" t="e">
        <f>AVERAGE(Vize!AJ6:AJ85)*F46/100</f>
        <v>#DIV/0!</v>
      </c>
      <c r="U46" s="120" t="e">
        <f>AVERAGE(Vize!AJ6:AJ85)*G46/100</f>
        <v>#DIV/0!</v>
      </c>
      <c r="V46" s="120" t="e">
        <f>AVERAGE(Vize!AJ6:AJ85)*H46/100</f>
        <v>#DIV/0!</v>
      </c>
      <c r="W46" s="120" t="e">
        <f>AVERAGE(Vize!AJ6:AJ85)*I46/100</f>
        <v>#DIV/0!</v>
      </c>
      <c r="X46" s="120" t="e">
        <f>AVERAGE(Vize!AJ6:AJ85)*J46/100</f>
        <v>#DIV/0!</v>
      </c>
      <c r="Y46" s="120" t="e">
        <f>AVERAGE(Vize!AJ6:AJ85)*K46/100</f>
        <v>#DIV/0!</v>
      </c>
      <c r="Z46" s="120" t="e">
        <f>AVERAGE(Vize!AJ6:AJ85)*L46/100</f>
        <v>#DIV/0!</v>
      </c>
      <c r="AA46" s="120" t="e">
        <f>AVERAGE(Vize!AJ6:AJ85)*M46/100</f>
        <v>#DIV/0!</v>
      </c>
      <c r="AB46" s="120">
        <f>'NOT Baremi'!AI10</f>
        <v>0</v>
      </c>
    </row>
    <row r="47" spans="2:28" x14ac:dyDescent="0.2">
      <c r="B47" s="237" t="s">
        <v>101</v>
      </c>
      <c r="C47" s="238"/>
      <c r="D47" s="137"/>
      <c r="E47" s="137"/>
      <c r="F47" s="137"/>
      <c r="G47" s="137"/>
      <c r="H47" s="137"/>
      <c r="I47" s="137"/>
      <c r="J47" s="137"/>
      <c r="K47" s="137"/>
      <c r="L47" s="137"/>
      <c r="M47" s="137"/>
      <c r="N47" s="120">
        <f t="shared" si="0"/>
        <v>0</v>
      </c>
      <c r="P47" s="244" t="s">
        <v>101</v>
      </c>
      <c r="Q47" s="244"/>
      <c r="R47" s="120" t="e">
        <f>AVERAGE(Vize!AK6:AK85)*D47/100</f>
        <v>#DIV/0!</v>
      </c>
      <c r="S47" s="120" t="e">
        <f>AVERAGE(Vize!AK6:AK85)*E47/100</f>
        <v>#DIV/0!</v>
      </c>
      <c r="T47" s="120" t="e">
        <f>AVERAGE(Vize!AK6:AK85)*F47/100</f>
        <v>#DIV/0!</v>
      </c>
      <c r="U47" s="120" t="e">
        <f>AVERAGE(Vize!AK6:AK85)*G47/100</f>
        <v>#DIV/0!</v>
      </c>
      <c r="V47" s="120" t="e">
        <f>AVERAGE(Vize!AK6:AK85)*H47/100</f>
        <v>#DIV/0!</v>
      </c>
      <c r="W47" s="120" t="e">
        <f>AVERAGE(Vize!AK6:AK85)*I47/100</f>
        <v>#DIV/0!</v>
      </c>
      <c r="X47" s="120" t="e">
        <f>AVERAGE(Vize!AK6:AK85)*J47/100</f>
        <v>#DIV/0!</v>
      </c>
      <c r="Y47" s="120" t="e">
        <f>AVERAGE(Vize!AK6:AK85)*K47/100</f>
        <v>#DIV/0!</v>
      </c>
      <c r="Z47" s="120" t="e">
        <f>AVERAGE(Vize!AK6:AK85)*L47/100</f>
        <v>#DIV/0!</v>
      </c>
      <c r="AA47" s="120" t="e">
        <f>AVERAGE(Vize!AK6:AK85)*M47/100</f>
        <v>#DIV/0!</v>
      </c>
      <c r="AB47" s="120">
        <f>'NOT Baremi'!AJ10</f>
        <v>0</v>
      </c>
    </row>
    <row r="48" spans="2:28" x14ac:dyDescent="0.2">
      <c r="B48" s="237" t="s">
        <v>102</v>
      </c>
      <c r="C48" s="238"/>
      <c r="D48" s="137"/>
      <c r="E48" s="137"/>
      <c r="F48" s="137"/>
      <c r="G48" s="137"/>
      <c r="H48" s="137"/>
      <c r="I48" s="137"/>
      <c r="J48" s="137"/>
      <c r="K48" s="137"/>
      <c r="L48" s="137"/>
      <c r="M48" s="137"/>
      <c r="N48" s="120">
        <f t="shared" si="0"/>
        <v>0</v>
      </c>
      <c r="P48" s="244" t="s">
        <v>102</v>
      </c>
      <c r="Q48" s="244"/>
      <c r="R48" s="120" t="e">
        <f>AVERAGE(Vize!AL6:AL85)*D48/100</f>
        <v>#DIV/0!</v>
      </c>
      <c r="S48" s="120" t="e">
        <f>AVERAGE(Vize!AL6:AL85)*E48/100</f>
        <v>#DIV/0!</v>
      </c>
      <c r="T48" s="120" t="e">
        <f>AVERAGE(Vize!AL6:AL85)*F48/100</f>
        <v>#DIV/0!</v>
      </c>
      <c r="U48" s="120" t="e">
        <f>AVERAGE(Vize!AL6:AL85)*G48/100</f>
        <v>#DIV/0!</v>
      </c>
      <c r="V48" s="120" t="e">
        <f>AVERAGE(Vize!AL6:AL85)*H48/100</f>
        <v>#DIV/0!</v>
      </c>
      <c r="W48" s="120" t="e">
        <f>AVERAGE(Vize!AL6:AL85)*I48/100</f>
        <v>#DIV/0!</v>
      </c>
      <c r="X48" s="120" t="e">
        <f>AVERAGE(Vize!AL6:AL85)*J48/100</f>
        <v>#DIV/0!</v>
      </c>
      <c r="Y48" s="120" t="e">
        <f>AVERAGE(Vize!AL6:AL85)*K48/100</f>
        <v>#DIV/0!</v>
      </c>
      <c r="Z48" s="120" t="e">
        <f>AVERAGE(Vize!AL6:AL85)*L48/100</f>
        <v>#DIV/0!</v>
      </c>
      <c r="AA48" s="120" t="e">
        <f>AVERAGE(Vize!AL6:AL85)*M48/100</f>
        <v>#DIV/0!</v>
      </c>
      <c r="AB48" s="120">
        <f>'NOT Baremi'!AK10</f>
        <v>0</v>
      </c>
    </row>
    <row r="49" spans="2:28" x14ac:dyDescent="0.2">
      <c r="B49" s="237" t="s">
        <v>103</v>
      </c>
      <c r="C49" s="238"/>
      <c r="D49" s="137"/>
      <c r="E49" s="137"/>
      <c r="F49" s="137"/>
      <c r="G49" s="137"/>
      <c r="H49" s="137"/>
      <c r="I49" s="137"/>
      <c r="J49" s="137"/>
      <c r="K49" s="137"/>
      <c r="L49" s="137"/>
      <c r="M49" s="137"/>
      <c r="N49" s="120">
        <f t="shared" si="0"/>
        <v>0</v>
      </c>
      <c r="P49" s="244" t="s">
        <v>103</v>
      </c>
      <c r="Q49" s="244"/>
      <c r="R49" s="120" t="e">
        <f>AVERAGE(Vize!AM6:AM85)*D49/100</f>
        <v>#DIV/0!</v>
      </c>
      <c r="S49" s="120" t="e">
        <f>AVERAGE(Vize!AM6:AM85)*E49/100</f>
        <v>#DIV/0!</v>
      </c>
      <c r="T49" s="120" t="e">
        <f>AVERAGE(Vize!AM6:AM85)*F49/100</f>
        <v>#DIV/0!</v>
      </c>
      <c r="U49" s="120" t="e">
        <f>AVERAGE(Vize!AM6:AM85)*G49/100</f>
        <v>#DIV/0!</v>
      </c>
      <c r="V49" s="120" t="e">
        <f>AVERAGE(Vize!AM6:AM85)*H49/100</f>
        <v>#DIV/0!</v>
      </c>
      <c r="W49" s="120" t="e">
        <f>AVERAGE(Vize!AM6:AM85)*I49/100</f>
        <v>#DIV/0!</v>
      </c>
      <c r="X49" s="120" t="e">
        <f>AVERAGE(Vize!AM6:AM85)*J49/100</f>
        <v>#DIV/0!</v>
      </c>
      <c r="Y49" s="120" t="e">
        <f>AVERAGE(Vize!AM6:AM85)*K49/100</f>
        <v>#DIV/0!</v>
      </c>
      <c r="Z49" s="120" t="e">
        <f>AVERAGE(Vize!AM6:AM85)*L49/100</f>
        <v>#DIV/0!</v>
      </c>
      <c r="AA49" s="120" t="e">
        <f>AVERAGE(Vize!AM6:AM85)*M49/100</f>
        <v>#DIV/0!</v>
      </c>
      <c r="AB49" s="120">
        <f>'NOT Baremi'!AL10</f>
        <v>0</v>
      </c>
    </row>
    <row r="50" spans="2:28" x14ac:dyDescent="0.2">
      <c r="B50" s="237" t="s">
        <v>104</v>
      </c>
      <c r="C50" s="238"/>
      <c r="D50" s="137"/>
      <c r="E50" s="137"/>
      <c r="F50" s="137"/>
      <c r="G50" s="137"/>
      <c r="H50" s="137"/>
      <c r="I50" s="137"/>
      <c r="J50" s="137"/>
      <c r="K50" s="137"/>
      <c r="L50" s="137"/>
      <c r="M50" s="137"/>
      <c r="N50" s="120">
        <f t="shared" si="0"/>
        <v>0</v>
      </c>
      <c r="P50" s="244" t="s">
        <v>104</v>
      </c>
      <c r="Q50" s="244"/>
      <c r="R50" s="120" t="e">
        <f>AVERAGE(Vize!AN6:AN85)*D50/100</f>
        <v>#DIV/0!</v>
      </c>
      <c r="S50" s="120" t="e">
        <f>AVERAGE(Vize!AN6:AN85)*E50/100</f>
        <v>#DIV/0!</v>
      </c>
      <c r="T50" s="120" t="e">
        <f>AVERAGE(Vize!AN6:AN85)*F50/100</f>
        <v>#DIV/0!</v>
      </c>
      <c r="U50" s="120" t="e">
        <f>AVERAGE(Vize!AN6:AN85)*G50/100</f>
        <v>#DIV/0!</v>
      </c>
      <c r="V50" s="120" t="e">
        <f>AVERAGE(Vize!AN6:AN85)*H50/100</f>
        <v>#DIV/0!</v>
      </c>
      <c r="W50" s="120" t="e">
        <f>AVERAGE(Vize!AN6:AN85)*I50/100</f>
        <v>#DIV/0!</v>
      </c>
      <c r="X50" s="120" t="e">
        <f>AVERAGE(Vize!AN6:AN85)*J50/100</f>
        <v>#DIV/0!</v>
      </c>
      <c r="Y50" s="120" t="e">
        <f>AVERAGE(Vize!AN6:AN85)*K50/100</f>
        <v>#DIV/0!</v>
      </c>
      <c r="Z50" s="120" t="e">
        <f>AVERAGE(Vize!AN6:AN85)*L50/100</f>
        <v>#DIV/0!</v>
      </c>
      <c r="AA50" s="120" t="e">
        <f>AVERAGE(Vize!AN6:AN85)*M50/100</f>
        <v>#DIV/0!</v>
      </c>
      <c r="AB50" s="120">
        <f>'NOT Baremi'!AM10</f>
        <v>0</v>
      </c>
    </row>
    <row r="51" spans="2:28" x14ac:dyDescent="0.2">
      <c r="B51" s="237" t="s">
        <v>105</v>
      </c>
      <c r="C51" s="238"/>
      <c r="D51" s="137"/>
      <c r="E51" s="137"/>
      <c r="F51" s="137"/>
      <c r="G51" s="137"/>
      <c r="H51" s="137"/>
      <c r="I51" s="137"/>
      <c r="J51" s="137"/>
      <c r="K51" s="137"/>
      <c r="L51" s="137"/>
      <c r="M51" s="137"/>
      <c r="N51" s="120">
        <f t="shared" si="0"/>
        <v>0</v>
      </c>
      <c r="P51" s="244" t="s">
        <v>105</v>
      </c>
      <c r="Q51" s="244"/>
      <c r="R51" s="120" t="e">
        <f>AVERAGE(Vize!AO6:AO85)*D51/100</f>
        <v>#DIV/0!</v>
      </c>
      <c r="S51" s="120" t="e">
        <f>AVERAGE(Vize!AO6:AO85)*E51/100</f>
        <v>#DIV/0!</v>
      </c>
      <c r="T51" s="120" t="e">
        <f>AVERAGE(Vize!AO6:AO85)*F51/100</f>
        <v>#DIV/0!</v>
      </c>
      <c r="U51" s="120" t="e">
        <f>AVERAGE(Vize!AO6:AO85)*G51/100</f>
        <v>#DIV/0!</v>
      </c>
      <c r="V51" s="120" t="e">
        <f>AVERAGE(Vize!AO6:AO85)*H51/100</f>
        <v>#DIV/0!</v>
      </c>
      <c r="W51" s="120" t="e">
        <f>AVERAGE(Vize!AO6:AO85)*I51/100</f>
        <v>#DIV/0!</v>
      </c>
      <c r="X51" s="120" t="e">
        <f>AVERAGE(Vize!AO6:AO85)*J51/100</f>
        <v>#DIV/0!</v>
      </c>
      <c r="Y51" s="120" t="e">
        <f>AVERAGE(Vize!AO6:AO85)*K51/100</f>
        <v>#DIV/0!</v>
      </c>
      <c r="Z51" s="120" t="e">
        <f>AVERAGE(Vize!AO6:AO85)*L51/100</f>
        <v>#DIV/0!</v>
      </c>
      <c r="AA51" s="120" t="e">
        <f>AVERAGE(Vize!AO6:AO85)*M51/100</f>
        <v>#DIV/0!</v>
      </c>
      <c r="AB51" s="120">
        <f>'NOT Baremi'!AN10</f>
        <v>0</v>
      </c>
    </row>
    <row r="52" spans="2:28" x14ac:dyDescent="0.2">
      <c r="B52" s="237" t="s">
        <v>106</v>
      </c>
      <c r="C52" s="238"/>
      <c r="D52" s="137"/>
      <c r="E52" s="137"/>
      <c r="F52" s="137"/>
      <c r="G52" s="137"/>
      <c r="H52" s="137"/>
      <c r="I52" s="137"/>
      <c r="J52" s="137"/>
      <c r="K52" s="137"/>
      <c r="L52" s="137"/>
      <c r="M52" s="137"/>
      <c r="N52" s="120">
        <f t="shared" si="0"/>
        <v>0</v>
      </c>
      <c r="P52" s="244" t="s">
        <v>106</v>
      </c>
      <c r="Q52" s="244"/>
      <c r="R52" s="120" t="e">
        <f>AVERAGE(Vize!AP6:AP85)*D52/100</f>
        <v>#DIV/0!</v>
      </c>
      <c r="S52" s="120" t="e">
        <f>AVERAGE(Vize!AP6:AP85)*E52/100</f>
        <v>#DIV/0!</v>
      </c>
      <c r="T52" s="120" t="e">
        <f>AVERAGE(Vize!AP6:AP85)*F52/100</f>
        <v>#DIV/0!</v>
      </c>
      <c r="U52" s="120" t="e">
        <f>AVERAGE(Vize!AP6:AP85)*G52/100</f>
        <v>#DIV/0!</v>
      </c>
      <c r="V52" s="120" t="e">
        <f>AVERAGE(Vize!AP6:AP85)*H52/100</f>
        <v>#DIV/0!</v>
      </c>
      <c r="W52" s="120" t="e">
        <f>AVERAGE(Vize!AP6:AP85)*I52/100</f>
        <v>#DIV/0!</v>
      </c>
      <c r="X52" s="120" t="e">
        <f>AVERAGE(Vize!AP6:AP85)*J52/100</f>
        <v>#DIV/0!</v>
      </c>
      <c r="Y52" s="120" t="e">
        <f>AVERAGE(Vize!AP6:AP85)*K52/100</f>
        <v>#DIV/0!</v>
      </c>
      <c r="Z52" s="120" t="e">
        <f>AVERAGE(Vize!AP6:AP85)*L52/100</f>
        <v>#DIV/0!</v>
      </c>
      <c r="AA52" s="120" t="e">
        <f>AVERAGE(Vize!AP6:AP85)*M52/100</f>
        <v>#DIV/0!</v>
      </c>
      <c r="AB52" s="120">
        <f>'NOT Baremi'!AO10</f>
        <v>0</v>
      </c>
    </row>
    <row r="53" spans="2:28" x14ac:dyDescent="0.2">
      <c r="B53" s="237" t="s">
        <v>107</v>
      </c>
      <c r="C53" s="238"/>
      <c r="D53" s="137"/>
      <c r="E53" s="137"/>
      <c r="F53" s="137"/>
      <c r="G53" s="137"/>
      <c r="H53" s="137"/>
      <c r="I53" s="137"/>
      <c r="J53" s="137"/>
      <c r="K53" s="137"/>
      <c r="L53" s="137"/>
      <c r="M53" s="137"/>
      <c r="N53" s="120">
        <f t="shared" si="0"/>
        <v>0</v>
      </c>
      <c r="P53" s="244" t="s">
        <v>107</v>
      </c>
      <c r="Q53" s="244"/>
      <c r="R53" s="120" t="e">
        <f>AVERAGE(Vize!AQ6:AQ85)*D53/100</f>
        <v>#DIV/0!</v>
      </c>
      <c r="S53" s="120" t="e">
        <f>AVERAGE(Vize!AQ6:AQ85)*E53/100</f>
        <v>#DIV/0!</v>
      </c>
      <c r="T53" s="120" t="e">
        <f>AVERAGE(Vize!AQ6:AQ85)*F53/100</f>
        <v>#DIV/0!</v>
      </c>
      <c r="U53" s="120" t="e">
        <f>AVERAGE(Vize!AQ6:AQ85)*G53/100</f>
        <v>#DIV/0!</v>
      </c>
      <c r="V53" s="120" t="e">
        <f>AVERAGE(Vize!AQ6:AQ85)*H53/100</f>
        <v>#DIV/0!</v>
      </c>
      <c r="W53" s="120" t="e">
        <f>AVERAGE(Vize!AQ6:AQ85)*I53/100</f>
        <v>#DIV/0!</v>
      </c>
      <c r="X53" s="120" t="e">
        <f>AVERAGE(Vize!AQ6:AQ85)*J53/100</f>
        <v>#DIV/0!</v>
      </c>
      <c r="Y53" s="120" t="e">
        <f>AVERAGE(Vize!AQ6:AQ85)*K53/100</f>
        <v>#DIV/0!</v>
      </c>
      <c r="Z53" s="120" t="e">
        <f>AVERAGE(Vize!AQ6:AQ85)*L53/100</f>
        <v>#DIV/0!</v>
      </c>
      <c r="AA53" s="120" t="e">
        <f>AVERAGE(Vize!AQ6:AQ85)*M53/100</f>
        <v>#DIV/0!</v>
      </c>
      <c r="AB53" s="120">
        <f>'NOT Baremi'!AP10</f>
        <v>0</v>
      </c>
    </row>
    <row r="54" spans="2:28" x14ac:dyDescent="0.2">
      <c r="B54" s="237" t="s">
        <v>108</v>
      </c>
      <c r="C54" s="238"/>
      <c r="D54" s="137"/>
      <c r="E54" s="137"/>
      <c r="F54" s="137"/>
      <c r="G54" s="137"/>
      <c r="H54" s="137"/>
      <c r="I54" s="137"/>
      <c r="J54" s="137"/>
      <c r="K54" s="137"/>
      <c r="L54" s="137"/>
      <c r="M54" s="137"/>
      <c r="N54" s="120">
        <f t="shared" si="0"/>
        <v>0</v>
      </c>
      <c r="P54" s="244" t="s">
        <v>108</v>
      </c>
      <c r="Q54" s="244"/>
      <c r="R54" s="120" t="e">
        <f>AVERAGE(Vize!AR6:AR85)*D54/100</f>
        <v>#DIV/0!</v>
      </c>
      <c r="S54" s="120" t="e">
        <f>AVERAGE(Vize!AR6:AR85)*E54/100</f>
        <v>#DIV/0!</v>
      </c>
      <c r="T54" s="120" t="e">
        <f>AVERAGE(Vize!AR6:AR85)*F54/100</f>
        <v>#DIV/0!</v>
      </c>
      <c r="U54" s="120" t="e">
        <f>AVERAGE(Vize!AR6:AR85)*G54/100</f>
        <v>#DIV/0!</v>
      </c>
      <c r="V54" s="120" t="e">
        <f>AVERAGE(Vize!AR6:AR85)*H54/100</f>
        <v>#DIV/0!</v>
      </c>
      <c r="W54" s="120" t="e">
        <f>AVERAGE(Vize!AR6:AR85)*I54/100</f>
        <v>#DIV/0!</v>
      </c>
      <c r="X54" s="120" t="e">
        <f>AVERAGE(Vize!AR6:AR85)*J54/100</f>
        <v>#DIV/0!</v>
      </c>
      <c r="Y54" s="120" t="e">
        <f>AVERAGE(Vize!AR6:AR85)*K54/100</f>
        <v>#DIV/0!</v>
      </c>
      <c r="Z54" s="120" t="e">
        <f>AVERAGE(Vize!AR6:AR85)*L54/100</f>
        <v>#DIV/0!</v>
      </c>
      <c r="AA54" s="120" t="e">
        <f>AVERAGE(Vize!AR6:AR85)*M54/100</f>
        <v>#DIV/0!</v>
      </c>
      <c r="AB54" s="120">
        <f>'NOT Baremi'!AQ10</f>
        <v>0</v>
      </c>
    </row>
    <row r="55" spans="2:28" x14ac:dyDescent="0.2">
      <c r="B55" s="237" t="s">
        <v>109</v>
      </c>
      <c r="C55" s="238"/>
      <c r="D55" s="137"/>
      <c r="E55" s="137"/>
      <c r="F55" s="137"/>
      <c r="G55" s="137"/>
      <c r="H55" s="137"/>
      <c r="I55" s="137"/>
      <c r="J55" s="137"/>
      <c r="K55" s="137"/>
      <c r="L55" s="137"/>
      <c r="M55" s="137"/>
      <c r="N55" s="120">
        <f t="shared" si="0"/>
        <v>0</v>
      </c>
      <c r="P55" s="244" t="s">
        <v>109</v>
      </c>
      <c r="Q55" s="244"/>
      <c r="R55" s="120" t="e">
        <f>AVERAGE(Vize!AS6:AS85)*D55/100</f>
        <v>#DIV/0!</v>
      </c>
      <c r="S55" s="120" t="e">
        <f>AVERAGE(Vize!AS6:AS85)*E55/100</f>
        <v>#DIV/0!</v>
      </c>
      <c r="T55" s="120" t="e">
        <f>AVERAGE(Vize!AS6:AS85)*F55/100</f>
        <v>#DIV/0!</v>
      </c>
      <c r="U55" s="120" t="e">
        <f>AVERAGE(Vize!AS6:AS85)*G55/100</f>
        <v>#DIV/0!</v>
      </c>
      <c r="V55" s="120" t="e">
        <f>AVERAGE(Vize!AS6:AS85)*H55/100</f>
        <v>#DIV/0!</v>
      </c>
      <c r="W55" s="120" t="e">
        <f>AVERAGE(Vize!AS6:AS85)*I55/100</f>
        <v>#DIV/0!</v>
      </c>
      <c r="X55" s="120" t="e">
        <f>AVERAGE(Vize!AS6:AS85)*J55/100</f>
        <v>#DIV/0!</v>
      </c>
      <c r="Y55" s="120" t="e">
        <f>AVERAGE(Vize!AS6:AS85)*K55/100</f>
        <v>#DIV/0!</v>
      </c>
      <c r="Z55" s="120" t="e">
        <f>AVERAGE(Vize!AS6:AS85)*L55/100</f>
        <v>#DIV/0!</v>
      </c>
      <c r="AA55" s="120" t="e">
        <f>AVERAGE(Vize!AS6:AS85)*M55/100</f>
        <v>#DIV/0!</v>
      </c>
      <c r="AB55" s="120">
        <f>'NOT Baremi'!AR10</f>
        <v>0</v>
      </c>
    </row>
    <row r="56" spans="2:28" x14ac:dyDescent="0.2">
      <c r="P56" s="244" t="s">
        <v>136</v>
      </c>
      <c r="Q56" s="244"/>
      <c r="R56" s="120">
        <f>COUNTA(D16:D55)</f>
        <v>0</v>
      </c>
      <c r="S56" s="120">
        <f>COUNTA(E16:E55)</f>
        <v>0</v>
      </c>
      <c r="T56" s="120">
        <f t="shared" ref="T56:AA56" si="1">COUNTA(F16:F55)</f>
        <v>0</v>
      </c>
      <c r="U56" s="120">
        <f t="shared" si="1"/>
        <v>0</v>
      </c>
      <c r="V56" s="120">
        <f t="shared" si="1"/>
        <v>0</v>
      </c>
      <c r="W56" s="120">
        <f t="shared" si="1"/>
        <v>0</v>
      </c>
      <c r="X56" s="120">
        <f t="shared" si="1"/>
        <v>0</v>
      </c>
      <c r="Y56" s="120">
        <f t="shared" si="1"/>
        <v>0</v>
      </c>
      <c r="Z56" s="120">
        <f t="shared" si="1"/>
        <v>0</v>
      </c>
      <c r="AA56" s="120">
        <f t="shared" si="1"/>
        <v>0</v>
      </c>
      <c r="AB56" s="120"/>
    </row>
    <row r="57" spans="2:28" x14ac:dyDescent="0.2">
      <c r="P57" s="244" t="s">
        <v>137</v>
      </c>
      <c r="Q57" s="244"/>
      <c r="R57" s="121" t="e" cm="1">
        <f t="array" ref="R57">(AVERAGE(IF(D16:D55&lt;&gt;0,R16:R55)))*100/(AVERAGE(IF(D16:D55&lt;&gt;0,AB16:AB55)))</f>
        <v>#DIV/0!</v>
      </c>
      <c r="S57" s="121" t="e" cm="1">
        <f t="array" ref="S57">(AVERAGE(IF(E16:E55&lt;&gt;0,S16:S55)))*100/(AVERAGE(IF(E16:E55&lt;&gt;0,AB16:AB55)))</f>
        <v>#DIV/0!</v>
      </c>
      <c r="T57" s="121" t="e" cm="1">
        <f t="array" ref="T57">(AVERAGE(IF(F16:F55&lt;&gt;0,T16:T55)))*100/(AVERAGE(IF(F16:F55&lt;&gt;0,AB16:AB55)))</f>
        <v>#DIV/0!</v>
      </c>
      <c r="U57" s="121" t="e" cm="1">
        <f t="array" ref="U57">(AVERAGE(IF(G16:G55&lt;&gt;0,U16:U55)))*100/(AVERAGE(IF(G16:G55&lt;&gt;0,AB16:AB55)))</f>
        <v>#DIV/0!</v>
      </c>
      <c r="V57" s="121" t="e" cm="1">
        <f t="array" ref="V57">(AVERAGE(IF(H16:H55&lt;&gt;0,V16:V55)))*100/(AVERAGE(IF(H16:H55&lt;&gt;0,AB16:AB55)))</f>
        <v>#DIV/0!</v>
      </c>
      <c r="W57" s="121" t="e" cm="1">
        <f t="array" ref="W57">(AVERAGE(IF(I16:I55&lt;&gt;0,W16:W55)))*100/(AVERAGE(IF(I16:I55&lt;&gt;0,AB16:AB55)))</f>
        <v>#DIV/0!</v>
      </c>
      <c r="X57" s="121" t="e" cm="1">
        <f t="array" ref="X57">(AVERAGE(IF(J16:J55&lt;&gt;0,X16:X55)))*100/(AVERAGE(IF(J16:J55&lt;&gt;0,AB16:AB55)))</f>
        <v>#DIV/0!</v>
      </c>
      <c r="Y57" s="121" t="e" cm="1">
        <f t="array" ref="Y57">(AVERAGE(IF(K16:K55&lt;&gt;0,Y16:Y55)))*100/(AVERAGE(IF(K16:K55&lt;&gt;0,AB16:AB55)))</f>
        <v>#DIV/0!</v>
      </c>
      <c r="Z57" s="121" t="e" cm="1">
        <f t="array" ref="Z57">(AVERAGE(IF(L16:L55&lt;&gt;0,Z16:Z55)))*100/(AVERAGE(IF(L16:L55&lt;&gt;0,AB16:AB55)))</f>
        <v>#DIV/0!</v>
      </c>
      <c r="AA57" s="121" t="e" cm="1">
        <f t="array" ref="AA57">(AVERAGE(IF(M16:M55&lt;&gt;0,AA16:AA55)))*100/(AVERAGE(IF(M16:M55&lt;&gt;0,AB16:AB55)))</f>
        <v>#DIV/0!</v>
      </c>
      <c r="AB57" s="120"/>
    </row>
    <row r="58" spans="2:28" x14ac:dyDescent="0.2">
      <c r="P58" s="62"/>
      <c r="Q58" s="62"/>
      <c r="R58" s="64"/>
    </row>
    <row r="59" spans="2:28" x14ac:dyDescent="0.2">
      <c r="P59" s="62"/>
      <c r="Q59" s="62"/>
      <c r="R59" s="64"/>
    </row>
    <row r="60" spans="2:28" ht="15.75" x14ac:dyDescent="0.25">
      <c r="B60" s="236" t="s">
        <v>112</v>
      </c>
      <c r="C60" s="236"/>
      <c r="D60" s="236"/>
      <c r="E60" s="236"/>
      <c r="F60" s="236"/>
      <c r="G60" s="236"/>
      <c r="H60" s="236"/>
      <c r="I60" s="236"/>
      <c r="J60" s="236"/>
      <c r="K60" s="236"/>
      <c r="L60" s="236"/>
      <c r="M60" s="236"/>
      <c r="N60" s="236"/>
      <c r="P60" s="245" t="s">
        <v>116</v>
      </c>
      <c r="Q60" s="246"/>
      <c r="R60" s="246"/>
      <c r="S60" s="246"/>
      <c r="T60" s="246"/>
      <c r="U60" s="246"/>
      <c r="V60" s="246"/>
      <c r="W60" s="246"/>
      <c r="X60" s="246"/>
      <c r="Y60" s="246"/>
      <c r="Z60" s="246"/>
      <c r="AA60" s="246"/>
      <c r="AB60" s="247"/>
    </row>
    <row r="61" spans="2:28" x14ac:dyDescent="0.2">
      <c r="B61" s="237" t="s">
        <v>114</v>
      </c>
      <c r="C61" s="238"/>
      <c r="D61" s="45" t="s">
        <v>51</v>
      </c>
      <c r="E61" s="45" t="s">
        <v>52</v>
      </c>
      <c r="F61" s="45" t="s">
        <v>53</v>
      </c>
      <c r="G61" s="45" t="s">
        <v>54</v>
      </c>
      <c r="H61" s="45" t="s">
        <v>55</v>
      </c>
      <c r="I61" s="45" t="s">
        <v>56</v>
      </c>
      <c r="J61" s="45" t="s">
        <v>57</v>
      </c>
      <c r="K61" s="45" t="s">
        <v>58</v>
      </c>
      <c r="L61" s="45" t="s">
        <v>59</v>
      </c>
      <c r="M61" s="56" t="s">
        <v>60</v>
      </c>
      <c r="N61" s="56" t="s">
        <v>82</v>
      </c>
      <c r="P61" s="237" t="s">
        <v>61</v>
      </c>
      <c r="Q61" s="238"/>
      <c r="R61" s="45" t="s">
        <v>51</v>
      </c>
      <c r="S61" s="45" t="s">
        <v>52</v>
      </c>
      <c r="T61" s="45" t="s">
        <v>53</v>
      </c>
      <c r="U61" s="45" t="s">
        <v>54</v>
      </c>
      <c r="V61" s="45" t="s">
        <v>55</v>
      </c>
      <c r="W61" s="45" t="s">
        <v>56</v>
      </c>
      <c r="X61" s="45" t="s">
        <v>57</v>
      </c>
      <c r="Y61" s="45" t="s">
        <v>58</v>
      </c>
      <c r="Z61" s="45" t="s">
        <v>59</v>
      </c>
      <c r="AA61" s="56" t="s">
        <v>60</v>
      </c>
      <c r="AB61" s="45" t="s">
        <v>135</v>
      </c>
    </row>
    <row r="62" spans="2:28" x14ac:dyDescent="0.2">
      <c r="B62" s="237" t="s">
        <v>62</v>
      </c>
      <c r="C62" s="238"/>
      <c r="D62" s="120"/>
      <c r="E62" s="120"/>
      <c r="F62" s="120"/>
      <c r="G62" s="120"/>
      <c r="H62" s="120"/>
      <c r="I62" s="120"/>
      <c r="J62" s="120"/>
      <c r="K62" s="120"/>
      <c r="L62" s="120"/>
      <c r="M62" s="120"/>
      <c r="N62" s="57">
        <f t="shared" ref="N62:N69" si="2">COUNTA(D62:M62)</f>
        <v>0</v>
      </c>
      <c r="P62" s="237" t="s">
        <v>62</v>
      </c>
      <c r="Q62" s="238"/>
      <c r="R62" s="57" t="e">
        <f>AVERAGE('Vize-2'!F6:F85)*D62/100</f>
        <v>#DIV/0!</v>
      </c>
      <c r="S62" s="57" t="e">
        <f>AVERAGE('Vize-2'!F6:F85)*E62/100</f>
        <v>#DIV/0!</v>
      </c>
      <c r="T62" s="57" t="e">
        <f>AVERAGE('Vize-2'!F6:F85)*F62/100</f>
        <v>#DIV/0!</v>
      </c>
      <c r="U62" s="57" t="e">
        <f>AVERAGE('Vize-2'!F6:F85)*G62/100</f>
        <v>#DIV/0!</v>
      </c>
      <c r="V62" s="57" t="e">
        <f>AVERAGE('Vize-2'!F6:F85)*H62/100</f>
        <v>#DIV/0!</v>
      </c>
      <c r="W62" s="57" t="e">
        <f>AVERAGE('Vize-2'!F6:F85)*I62/100</f>
        <v>#DIV/0!</v>
      </c>
      <c r="X62" s="57" t="e">
        <f>AVERAGE('Vize-2'!F6:F85)*J62/100</f>
        <v>#DIV/0!</v>
      </c>
      <c r="Y62" s="57" t="e">
        <f>AVERAGE('Vize-2'!F6:F85)*K62/100</f>
        <v>#DIV/0!</v>
      </c>
      <c r="Z62" s="57" t="e">
        <f>AVERAGE('Vize-2'!F6:F85)*L62/100</f>
        <v>#DIV/0!</v>
      </c>
      <c r="AA62" s="57" t="e">
        <f>AVERAGE('Vize-2'!F6:F85)*M62/100</f>
        <v>#DIV/0!</v>
      </c>
      <c r="AB62" s="120">
        <f>'NOT Baremi'!E15</f>
        <v>0</v>
      </c>
    </row>
    <row r="63" spans="2:28" x14ac:dyDescent="0.2">
      <c r="B63" s="237" t="s">
        <v>63</v>
      </c>
      <c r="C63" s="238"/>
      <c r="D63" s="120"/>
      <c r="E63" s="120"/>
      <c r="F63" s="120"/>
      <c r="G63" s="120"/>
      <c r="H63" s="120"/>
      <c r="I63" s="120"/>
      <c r="J63" s="120"/>
      <c r="K63" s="120"/>
      <c r="L63" s="120"/>
      <c r="M63" s="120"/>
      <c r="N63" s="57">
        <f t="shared" si="2"/>
        <v>0</v>
      </c>
      <c r="P63" s="237" t="s">
        <v>63</v>
      </c>
      <c r="Q63" s="238"/>
      <c r="R63" s="57" t="e">
        <f>AVERAGE('Vize-2'!G6:G85)*D63/100</f>
        <v>#DIV/0!</v>
      </c>
      <c r="S63" s="57" t="e">
        <f>AVERAGE('Vize-2'!G6:G85)*E63/100</f>
        <v>#DIV/0!</v>
      </c>
      <c r="T63" s="57" t="e">
        <f>AVERAGE('Vize-2'!G6:G85)*F63/100</f>
        <v>#DIV/0!</v>
      </c>
      <c r="U63" s="57" t="e">
        <f>AVERAGE('Vize-2'!G6:G85)*G63/100</f>
        <v>#DIV/0!</v>
      </c>
      <c r="V63" s="57" t="e">
        <f>AVERAGE('Vize-2'!G6:G85)*H63/100</f>
        <v>#DIV/0!</v>
      </c>
      <c r="W63" s="57" t="e">
        <f>AVERAGE('Vize-2'!G6:G85)*I63/100</f>
        <v>#DIV/0!</v>
      </c>
      <c r="X63" s="57" t="e">
        <f>AVERAGE('Vize-2'!G6:G85)*J63/100</f>
        <v>#DIV/0!</v>
      </c>
      <c r="Y63" s="57" t="e">
        <f>AVERAGE('Vize-2'!G6:G85)*K63/100</f>
        <v>#DIV/0!</v>
      </c>
      <c r="Z63" s="57" t="e">
        <f>AVERAGE('Vize-2'!G6:G85)*L63/100</f>
        <v>#DIV/0!</v>
      </c>
      <c r="AA63" s="57" t="e">
        <f>AVERAGE('Vize-2'!G6:G85)*M63/100</f>
        <v>#DIV/0!</v>
      </c>
      <c r="AB63" s="120">
        <f>'NOT Baremi'!F15</f>
        <v>0</v>
      </c>
    </row>
    <row r="64" spans="2:28" x14ac:dyDescent="0.2">
      <c r="B64" s="237" t="s">
        <v>64</v>
      </c>
      <c r="C64" s="238"/>
      <c r="D64" s="120"/>
      <c r="E64" s="120"/>
      <c r="F64" s="120"/>
      <c r="G64" s="120"/>
      <c r="H64" s="120"/>
      <c r="I64" s="120"/>
      <c r="J64" s="120"/>
      <c r="K64" s="120"/>
      <c r="L64" s="120"/>
      <c r="M64" s="120"/>
      <c r="N64" s="57">
        <f t="shared" si="2"/>
        <v>0</v>
      </c>
      <c r="P64" s="237" t="s">
        <v>64</v>
      </c>
      <c r="Q64" s="238"/>
      <c r="R64" s="57" t="e">
        <f>AVERAGE('Vize-2'!H6:H85)*D64/100</f>
        <v>#DIV/0!</v>
      </c>
      <c r="S64" s="57" t="e">
        <f>AVERAGE('Vize-2'!H6:H85)*E64/100</f>
        <v>#DIV/0!</v>
      </c>
      <c r="T64" s="57" t="e">
        <f>AVERAGE('Vize-2'!H6:H85)*F64/100</f>
        <v>#DIV/0!</v>
      </c>
      <c r="U64" s="57" t="e">
        <f>AVERAGE('Vize-2'!H6:H85)*G64/100</f>
        <v>#DIV/0!</v>
      </c>
      <c r="V64" s="57" t="e">
        <f>AVERAGE('Vize-2'!H6:H85)*H64/100</f>
        <v>#DIV/0!</v>
      </c>
      <c r="W64" s="57" t="e">
        <f>AVERAGE('Vize-2'!H6:H85)*I64/100</f>
        <v>#DIV/0!</v>
      </c>
      <c r="X64" s="57" t="e">
        <f>AVERAGE('Vize-2'!H6:H85)*J64/100</f>
        <v>#DIV/0!</v>
      </c>
      <c r="Y64" s="57" t="e">
        <f>AVERAGE('Vize-2'!H6:H85)*K64/100</f>
        <v>#DIV/0!</v>
      </c>
      <c r="Z64" s="57" t="e">
        <f>AVERAGE('Vize-2'!H6:H85)*L64/100</f>
        <v>#DIV/0!</v>
      </c>
      <c r="AA64" s="57" t="e">
        <f>AVERAGE('Vize-2'!H6:H85)*M64/100</f>
        <v>#DIV/0!</v>
      </c>
      <c r="AB64" s="120">
        <f>'NOT Baremi'!G15</f>
        <v>0</v>
      </c>
    </row>
    <row r="65" spans="2:28" x14ac:dyDescent="0.2">
      <c r="B65" s="237" t="s">
        <v>65</v>
      </c>
      <c r="C65" s="238"/>
      <c r="D65" s="120"/>
      <c r="E65" s="120"/>
      <c r="F65" s="120"/>
      <c r="G65" s="120"/>
      <c r="H65" s="120"/>
      <c r="I65" s="120"/>
      <c r="J65" s="120"/>
      <c r="K65" s="120"/>
      <c r="L65" s="120"/>
      <c r="M65" s="120"/>
      <c r="N65" s="57">
        <f t="shared" si="2"/>
        <v>0</v>
      </c>
      <c r="P65" s="237" t="s">
        <v>65</v>
      </c>
      <c r="Q65" s="238"/>
      <c r="R65" s="57" t="e">
        <f>AVERAGE('Vize-2'!I6:I85)*D65/100</f>
        <v>#DIV/0!</v>
      </c>
      <c r="S65" s="57" t="e">
        <f>AVERAGE('Vize-2'!I6:I85)*E65/100</f>
        <v>#DIV/0!</v>
      </c>
      <c r="T65" s="57" t="e">
        <f>AVERAGE('Vize-2'!I6:I85)*F65/100</f>
        <v>#DIV/0!</v>
      </c>
      <c r="U65" s="57" t="e">
        <f>AVERAGE('Vize-2'!I6:I85)*G65/100</f>
        <v>#DIV/0!</v>
      </c>
      <c r="V65" s="57" t="e">
        <f>AVERAGE('Vize-2'!I6:I85)*H65/100</f>
        <v>#DIV/0!</v>
      </c>
      <c r="W65" s="57" t="e">
        <f>AVERAGE('Vize-2'!I6:I85)*I65/100</f>
        <v>#DIV/0!</v>
      </c>
      <c r="X65" s="57" t="e">
        <f>AVERAGE('Vize-2'!I6:I85)*J65/100</f>
        <v>#DIV/0!</v>
      </c>
      <c r="Y65" s="57" t="e">
        <f>AVERAGE('Vize-2'!I6:I85)*K65/100</f>
        <v>#DIV/0!</v>
      </c>
      <c r="Z65" s="57" t="e">
        <f>AVERAGE('Vize-2'!I6:I85)*L65/100</f>
        <v>#DIV/0!</v>
      </c>
      <c r="AA65" s="57" t="e">
        <f>AVERAGE('Vize-2'!I6:I85)*M65/100</f>
        <v>#DIV/0!</v>
      </c>
      <c r="AB65" s="120">
        <f>'NOT Baremi'!H15</f>
        <v>0</v>
      </c>
    </row>
    <row r="66" spans="2:28" x14ac:dyDescent="0.2">
      <c r="B66" s="237" t="s">
        <v>66</v>
      </c>
      <c r="C66" s="238"/>
      <c r="D66" s="120"/>
      <c r="E66" s="120"/>
      <c r="F66" s="120"/>
      <c r="G66" s="120"/>
      <c r="H66" s="120"/>
      <c r="I66" s="120"/>
      <c r="J66" s="120"/>
      <c r="K66" s="120"/>
      <c r="L66" s="120"/>
      <c r="M66" s="120"/>
      <c r="N66" s="57">
        <f t="shared" si="2"/>
        <v>0</v>
      </c>
      <c r="P66" s="237" t="s">
        <v>66</v>
      </c>
      <c r="Q66" s="238"/>
      <c r="R66" s="57" t="e">
        <f>AVERAGE('Vize-2'!J6:J85)*D66/100</f>
        <v>#DIV/0!</v>
      </c>
      <c r="S66" s="57" t="e">
        <f>AVERAGE('Vize-2'!J6:J85)*E66/100</f>
        <v>#DIV/0!</v>
      </c>
      <c r="T66" s="57" t="e">
        <f>AVERAGE('Vize-2'!J6:J85)*F66/100</f>
        <v>#DIV/0!</v>
      </c>
      <c r="U66" s="57" t="e">
        <f>AVERAGE('Vize-2'!J6:J85)*G66/100</f>
        <v>#DIV/0!</v>
      </c>
      <c r="V66" s="57" t="e">
        <f>AVERAGE('Vize-2'!J6:J85)*H66/100</f>
        <v>#DIV/0!</v>
      </c>
      <c r="W66" s="57" t="e">
        <f>AVERAGE('Vize-2'!J6:J85)*I66/100</f>
        <v>#DIV/0!</v>
      </c>
      <c r="X66" s="57" t="e">
        <f>AVERAGE('Vize-2'!J6:J85)*J66/100</f>
        <v>#DIV/0!</v>
      </c>
      <c r="Y66" s="57" t="e">
        <f>AVERAGE('Vize-2'!J6:J85)*K66/100</f>
        <v>#DIV/0!</v>
      </c>
      <c r="Z66" s="57" t="e">
        <f>AVERAGE('Vize-2'!J6:J85)*L66/100</f>
        <v>#DIV/0!</v>
      </c>
      <c r="AA66" s="57" t="e">
        <f>AVERAGE('Vize-2'!J6:J85)*M66/100</f>
        <v>#DIV/0!</v>
      </c>
      <c r="AB66" s="120">
        <f>'NOT Baremi'!I15</f>
        <v>0</v>
      </c>
    </row>
    <row r="67" spans="2:28" x14ac:dyDescent="0.2">
      <c r="B67" s="237" t="s">
        <v>67</v>
      </c>
      <c r="C67" s="238"/>
      <c r="D67" s="120"/>
      <c r="E67" s="120"/>
      <c r="F67" s="120"/>
      <c r="G67" s="120"/>
      <c r="H67" s="120"/>
      <c r="I67" s="120"/>
      <c r="J67" s="120"/>
      <c r="K67" s="120"/>
      <c r="L67" s="120"/>
      <c r="M67" s="120"/>
      <c r="N67" s="57">
        <f t="shared" si="2"/>
        <v>0</v>
      </c>
      <c r="P67" s="237" t="s">
        <v>67</v>
      </c>
      <c r="Q67" s="238"/>
      <c r="R67" s="57" t="e">
        <f>AVERAGE('Vize-2'!K6:K85)*D67/100</f>
        <v>#DIV/0!</v>
      </c>
      <c r="S67" s="57" t="e">
        <f>AVERAGE('Vize-2'!K6:K85)*E67/100</f>
        <v>#DIV/0!</v>
      </c>
      <c r="T67" s="57" t="e">
        <f>AVERAGE('Vize-2'!K6:K85)*F67/100</f>
        <v>#DIV/0!</v>
      </c>
      <c r="U67" s="57" t="e">
        <f>AVERAGE('Vize-2'!K6:K85)*G67/100</f>
        <v>#DIV/0!</v>
      </c>
      <c r="V67" s="57" t="e">
        <f>AVERAGE('Vize-2'!K6:K85)*H67/100</f>
        <v>#DIV/0!</v>
      </c>
      <c r="W67" s="57" t="e">
        <f>AVERAGE('Vize-2'!K6:K85)*I67/100</f>
        <v>#DIV/0!</v>
      </c>
      <c r="X67" s="57" t="e">
        <f>AVERAGE('Vize-2'!K6:K85)*J67/100</f>
        <v>#DIV/0!</v>
      </c>
      <c r="Y67" s="57" t="e">
        <f>AVERAGE('Vize-2'!K6:K85)*K67/100</f>
        <v>#DIV/0!</v>
      </c>
      <c r="Z67" s="57" t="e">
        <f>AVERAGE('Vize-2'!K6:K85)*L67/100</f>
        <v>#DIV/0!</v>
      </c>
      <c r="AA67" s="57" t="e">
        <f>AVERAGE('Vize-2'!K6:K85)*M67/100</f>
        <v>#DIV/0!</v>
      </c>
      <c r="AB67" s="120">
        <f>'NOT Baremi'!J15</f>
        <v>0</v>
      </c>
    </row>
    <row r="68" spans="2:28" x14ac:dyDescent="0.2">
      <c r="B68" s="237" t="s">
        <v>68</v>
      </c>
      <c r="C68" s="238"/>
      <c r="D68" s="120"/>
      <c r="E68" s="120"/>
      <c r="F68" s="120"/>
      <c r="G68" s="120"/>
      <c r="H68" s="120"/>
      <c r="I68" s="120"/>
      <c r="J68" s="120"/>
      <c r="K68" s="120"/>
      <c r="L68" s="120"/>
      <c r="M68" s="120"/>
      <c r="N68" s="57">
        <f t="shared" si="2"/>
        <v>0</v>
      </c>
      <c r="P68" s="237" t="s">
        <v>68</v>
      </c>
      <c r="Q68" s="238"/>
      <c r="R68" s="57" t="e">
        <f>AVERAGE('Vize-2'!L6:L85)*D68/100</f>
        <v>#DIV/0!</v>
      </c>
      <c r="S68" s="57" t="e">
        <f>AVERAGE('Vize-2'!L6:L85)*E68/100</f>
        <v>#DIV/0!</v>
      </c>
      <c r="T68" s="57" t="e">
        <f>AVERAGE('Vize-2'!L6:L85)*F68/100</f>
        <v>#DIV/0!</v>
      </c>
      <c r="U68" s="57" t="e">
        <f>AVERAGE('Vize-2'!L6:L85)*G68/100</f>
        <v>#DIV/0!</v>
      </c>
      <c r="V68" s="57" t="e">
        <f>AVERAGE('Vize-2'!L6:L85)*H68/100</f>
        <v>#DIV/0!</v>
      </c>
      <c r="W68" s="57" t="e">
        <f>AVERAGE('Vize-2'!L6:L85)*I68/100</f>
        <v>#DIV/0!</v>
      </c>
      <c r="X68" s="57" t="e">
        <f>AVERAGE('Vize-2'!L6:L85)*J68/100</f>
        <v>#DIV/0!</v>
      </c>
      <c r="Y68" s="57" t="e">
        <f>AVERAGE('Vize-2'!L6:L85)*K68/100</f>
        <v>#DIV/0!</v>
      </c>
      <c r="Z68" s="57" t="e">
        <f>AVERAGE('Vize-2'!L6:L85)*L68/100</f>
        <v>#DIV/0!</v>
      </c>
      <c r="AA68" s="57" t="e">
        <f>AVERAGE('Vize-2'!L6:L85)*M68/100</f>
        <v>#DIV/0!</v>
      </c>
      <c r="AB68" s="120">
        <f>'NOT Baremi'!K15</f>
        <v>0</v>
      </c>
    </row>
    <row r="69" spans="2:28" x14ac:dyDescent="0.2">
      <c r="B69" s="237" t="s">
        <v>69</v>
      </c>
      <c r="C69" s="238"/>
      <c r="D69" s="120"/>
      <c r="E69" s="120"/>
      <c r="F69" s="120"/>
      <c r="G69" s="120"/>
      <c r="H69" s="120"/>
      <c r="I69" s="120"/>
      <c r="J69" s="120"/>
      <c r="K69" s="120"/>
      <c r="L69" s="120"/>
      <c r="M69" s="120"/>
      <c r="N69" s="57">
        <f t="shared" si="2"/>
        <v>0</v>
      </c>
      <c r="P69" s="237" t="s">
        <v>69</v>
      </c>
      <c r="Q69" s="238"/>
      <c r="R69" s="57" t="e">
        <f>AVERAGE('Vize-2'!M6:M85)*D69/100</f>
        <v>#DIV/0!</v>
      </c>
      <c r="S69" s="57" t="e">
        <f>AVERAGE('Vize-2'!M6:M85)*E69/100</f>
        <v>#DIV/0!</v>
      </c>
      <c r="T69" s="57" t="e">
        <f>AVERAGE('Vize-2'!M6:M85)*F69/100</f>
        <v>#DIV/0!</v>
      </c>
      <c r="U69" s="57" t="e">
        <f>AVERAGE('Vize-2'!M6:M85)*G69/100</f>
        <v>#DIV/0!</v>
      </c>
      <c r="V69" s="57" t="e">
        <f>AVERAGE('Vize-2'!M6:M85)*H69/100</f>
        <v>#DIV/0!</v>
      </c>
      <c r="W69" s="57" t="e">
        <f>AVERAGE('Vize-2'!M6:M85)*I69/100</f>
        <v>#DIV/0!</v>
      </c>
      <c r="X69" s="57" t="e">
        <f>AVERAGE('Vize-2'!M6:M85)*J69/100</f>
        <v>#DIV/0!</v>
      </c>
      <c r="Y69" s="57" t="e">
        <f>AVERAGE('Vize-2'!M6:M85)*K69/100</f>
        <v>#DIV/0!</v>
      </c>
      <c r="Z69" s="57" t="e">
        <f>AVERAGE('Vize-2'!M6:M85)*L69/100</f>
        <v>#DIV/0!</v>
      </c>
      <c r="AA69" s="57" t="e">
        <f>AVERAGE('Vize-2'!M6:M85)*M69/100</f>
        <v>#DIV/0!</v>
      </c>
      <c r="AB69" s="120">
        <f>'NOT Baremi'!L15</f>
        <v>0</v>
      </c>
    </row>
    <row r="70" spans="2:28" x14ac:dyDescent="0.2">
      <c r="B70" s="237" t="s">
        <v>70</v>
      </c>
      <c r="C70" s="238"/>
      <c r="D70" s="120"/>
      <c r="E70" s="120"/>
      <c r="F70" s="120"/>
      <c r="G70" s="120"/>
      <c r="H70" s="120"/>
      <c r="I70" s="120"/>
      <c r="J70" s="120"/>
      <c r="K70" s="120"/>
      <c r="L70" s="120"/>
      <c r="M70" s="120"/>
      <c r="N70" s="57">
        <f t="shared" ref="N70:N101" si="3">COUNTA(D70:M70)</f>
        <v>0</v>
      </c>
      <c r="P70" s="237" t="s">
        <v>70</v>
      </c>
      <c r="Q70" s="238"/>
      <c r="R70" s="57" t="e">
        <f>AVERAGE('Vize-2'!N6:N85)*D70/100</f>
        <v>#DIV/0!</v>
      </c>
      <c r="S70" s="57" t="e">
        <f>AVERAGE('Vize-2'!N6:N85)*E70/100</f>
        <v>#DIV/0!</v>
      </c>
      <c r="T70" s="57" t="e">
        <f>AVERAGE('Vize-2'!N6:N85)*F70/100</f>
        <v>#DIV/0!</v>
      </c>
      <c r="U70" s="57" t="e">
        <f>AVERAGE('Vize-2'!N6:N85)*G70/100</f>
        <v>#DIV/0!</v>
      </c>
      <c r="V70" s="57" t="e">
        <f>AVERAGE('Vize-2'!N6:N85)*H70/100</f>
        <v>#DIV/0!</v>
      </c>
      <c r="W70" s="57" t="e">
        <f>AVERAGE('Vize-2'!N6:N85)*I70/100</f>
        <v>#DIV/0!</v>
      </c>
      <c r="X70" s="57" t="e">
        <f>AVERAGE('Vize-2'!N6:N85)*J70/100</f>
        <v>#DIV/0!</v>
      </c>
      <c r="Y70" s="57" t="e">
        <f>AVERAGE('Vize-2'!N6:N85)*K70/100</f>
        <v>#DIV/0!</v>
      </c>
      <c r="Z70" s="57" t="e">
        <f>AVERAGE('Vize-2'!N6:N85)*L70/100</f>
        <v>#DIV/0!</v>
      </c>
      <c r="AA70" s="57" t="e">
        <f>AVERAGE('Vize-2'!N6:N85)*M70/100</f>
        <v>#DIV/0!</v>
      </c>
      <c r="AB70" s="120">
        <f>'NOT Baremi'!M15</f>
        <v>0</v>
      </c>
    </row>
    <row r="71" spans="2:28" x14ac:dyDescent="0.2">
      <c r="B71" s="237" t="s">
        <v>71</v>
      </c>
      <c r="C71" s="238"/>
      <c r="D71" s="120"/>
      <c r="E71" s="120"/>
      <c r="F71" s="120"/>
      <c r="G71" s="120"/>
      <c r="H71" s="120"/>
      <c r="I71" s="120"/>
      <c r="J71" s="120"/>
      <c r="K71" s="120"/>
      <c r="L71" s="120"/>
      <c r="M71" s="120"/>
      <c r="N71" s="57">
        <f t="shared" si="3"/>
        <v>0</v>
      </c>
      <c r="P71" s="237" t="s">
        <v>71</v>
      </c>
      <c r="Q71" s="238"/>
      <c r="R71" s="57" t="e">
        <f>AVERAGE('Vize-2'!O6:O85)*D71/100</f>
        <v>#DIV/0!</v>
      </c>
      <c r="S71" s="57" t="e">
        <f>AVERAGE('Vize-2'!O6:O85)*E71/100</f>
        <v>#DIV/0!</v>
      </c>
      <c r="T71" s="57" t="e">
        <f>AVERAGE('Vize-2'!O6:O85)*F71/100</f>
        <v>#DIV/0!</v>
      </c>
      <c r="U71" s="57" t="e">
        <f>AVERAGE('Vize-2'!O6:O85)*G71/100</f>
        <v>#DIV/0!</v>
      </c>
      <c r="V71" s="57" t="e">
        <f>AVERAGE('Vize-2'!O6:O85)*H71/100</f>
        <v>#DIV/0!</v>
      </c>
      <c r="W71" s="57" t="e">
        <f>AVERAGE('Vize-2'!O6:O85)*I71/100</f>
        <v>#DIV/0!</v>
      </c>
      <c r="X71" s="57" t="e">
        <f>AVERAGE('Vize-2'!O6:O85)*J71/100</f>
        <v>#DIV/0!</v>
      </c>
      <c r="Y71" s="57" t="e">
        <f>AVERAGE('Vize-2'!O6:O85)*K71/100</f>
        <v>#DIV/0!</v>
      </c>
      <c r="Z71" s="57" t="e">
        <f>AVERAGE('Vize-2'!O6:O85)*L71/100</f>
        <v>#DIV/0!</v>
      </c>
      <c r="AA71" s="57" t="e">
        <f>AVERAGE('Vize-2'!O6:O85)*M71/100</f>
        <v>#DIV/0!</v>
      </c>
      <c r="AB71" s="120">
        <f>'NOT Baremi'!N15</f>
        <v>0</v>
      </c>
    </row>
    <row r="72" spans="2:28" x14ac:dyDescent="0.2">
      <c r="B72" s="237" t="s">
        <v>72</v>
      </c>
      <c r="C72" s="238"/>
      <c r="D72" s="120"/>
      <c r="E72" s="120"/>
      <c r="F72" s="120"/>
      <c r="G72" s="120"/>
      <c r="H72" s="120"/>
      <c r="I72" s="120"/>
      <c r="J72" s="120"/>
      <c r="K72" s="120"/>
      <c r="L72" s="120"/>
      <c r="M72" s="120"/>
      <c r="N72" s="57">
        <f t="shared" si="3"/>
        <v>0</v>
      </c>
      <c r="P72" s="237" t="s">
        <v>72</v>
      </c>
      <c r="Q72" s="238"/>
      <c r="R72" s="57" t="e">
        <f>AVERAGE('Vize-2'!P6:P85)*D72/100</f>
        <v>#DIV/0!</v>
      </c>
      <c r="S72" s="57" t="e">
        <f>AVERAGE('Vize-2'!P6:P85)*E72/100</f>
        <v>#DIV/0!</v>
      </c>
      <c r="T72" s="57" t="e">
        <f>AVERAGE('Vize-2'!P6:P85)*F72/100</f>
        <v>#DIV/0!</v>
      </c>
      <c r="U72" s="57" t="e">
        <f>AVERAGE('Vize-2'!P6:P85)*G72/100</f>
        <v>#DIV/0!</v>
      </c>
      <c r="V72" s="57" t="e">
        <f>AVERAGE('Vize-2'!P6:P85)*H72/100</f>
        <v>#DIV/0!</v>
      </c>
      <c r="W72" s="57" t="e">
        <f>AVERAGE('Vize-2'!P6:P85)*I72/100</f>
        <v>#DIV/0!</v>
      </c>
      <c r="X72" s="57" t="e">
        <f>AVERAGE('Vize-2'!P6:P85)*J72/100</f>
        <v>#DIV/0!</v>
      </c>
      <c r="Y72" s="57" t="e">
        <f>AVERAGE('Vize-2'!P6:P85)*K72/100</f>
        <v>#DIV/0!</v>
      </c>
      <c r="Z72" s="57" t="e">
        <f>AVERAGE('Vize-2'!P6:P85)*L72/100</f>
        <v>#DIV/0!</v>
      </c>
      <c r="AA72" s="57" t="e">
        <f>AVERAGE('Vize-2'!P6:P85)*M72/100</f>
        <v>#DIV/0!</v>
      </c>
      <c r="AB72" s="120">
        <f>'NOT Baremi'!O15</f>
        <v>0</v>
      </c>
    </row>
    <row r="73" spans="2:28" x14ac:dyDescent="0.2">
      <c r="B73" s="237" t="s">
        <v>73</v>
      </c>
      <c r="C73" s="238"/>
      <c r="D73" s="120"/>
      <c r="E73" s="120"/>
      <c r="F73" s="120"/>
      <c r="G73" s="120"/>
      <c r="H73" s="120"/>
      <c r="I73" s="120"/>
      <c r="J73" s="120"/>
      <c r="K73" s="120"/>
      <c r="L73" s="120"/>
      <c r="M73" s="120"/>
      <c r="N73" s="57">
        <f t="shared" si="3"/>
        <v>0</v>
      </c>
      <c r="P73" s="237" t="s">
        <v>73</v>
      </c>
      <c r="Q73" s="238"/>
      <c r="R73" s="57" t="e">
        <f>AVERAGE('Vize-2'!Q6:Q85)*D73/100</f>
        <v>#DIV/0!</v>
      </c>
      <c r="S73" s="57" t="e">
        <f>AVERAGE('Vize-2'!Q6:Q85)*E73/100</f>
        <v>#DIV/0!</v>
      </c>
      <c r="T73" s="57" t="e">
        <f>AVERAGE('Vize-2'!Q6:Q85)*F73/100</f>
        <v>#DIV/0!</v>
      </c>
      <c r="U73" s="57" t="e">
        <f>AVERAGE('Vize-2'!Q6:Q85)*G73/100</f>
        <v>#DIV/0!</v>
      </c>
      <c r="V73" s="57" t="e">
        <f>AVERAGE('Vize-2'!Q6:Q85)*H73/100</f>
        <v>#DIV/0!</v>
      </c>
      <c r="W73" s="57" t="e">
        <f>AVERAGE('Vize-2'!Q6:Q85)*I73/100</f>
        <v>#DIV/0!</v>
      </c>
      <c r="X73" s="57" t="e">
        <f>AVERAGE('Vize-2'!Q6:Q85)*J73/100</f>
        <v>#DIV/0!</v>
      </c>
      <c r="Y73" s="57" t="e">
        <f>AVERAGE('Vize-2'!Q6:Q85)*K73/100</f>
        <v>#DIV/0!</v>
      </c>
      <c r="Z73" s="57" t="e">
        <f>AVERAGE('Vize-2'!Q6:Q85)*L73/100</f>
        <v>#DIV/0!</v>
      </c>
      <c r="AA73" s="57" t="e">
        <f>AVERAGE('Vize-2'!Q6:Q85)*M73/100</f>
        <v>#DIV/0!</v>
      </c>
      <c r="AB73" s="120">
        <f>'NOT Baremi'!P15</f>
        <v>0</v>
      </c>
    </row>
    <row r="74" spans="2:28" x14ac:dyDescent="0.2">
      <c r="B74" s="237" t="s">
        <v>74</v>
      </c>
      <c r="C74" s="238"/>
      <c r="D74" s="120"/>
      <c r="E74" s="120"/>
      <c r="F74" s="120"/>
      <c r="G74" s="120"/>
      <c r="H74" s="120"/>
      <c r="I74" s="120"/>
      <c r="J74" s="120"/>
      <c r="K74" s="120"/>
      <c r="L74" s="120"/>
      <c r="M74" s="120"/>
      <c r="N74" s="57">
        <f t="shared" si="3"/>
        <v>0</v>
      </c>
      <c r="P74" s="237" t="s">
        <v>74</v>
      </c>
      <c r="Q74" s="238"/>
      <c r="R74" s="57" t="e">
        <f>AVERAGE('Vize-2'!R6:R85)*D74/100</f>
        <v>#DIV/0!</v>
      </c>
      <c r="S74" s="57" t="e">
        <f>AVERAGE('Vize-2'!R6:R85)*E74/100</f>
        <v>#DIV/0!</v>
      </c>
      <c r="T74" s="57" t="e">
        <f>AVERAGE('Vize-2'!R6:R85)*F74/100</f>
        <v>#DIV/0!</v>
      </c>
      <c r="U74" s="57" t="e">
        <f>AVERAGE('Vize-2'!R6:R85)*G74/100</f>
        <v>#DIV/0!</v>
      </c>
      <c r="V74" s="57" t="e">
        <f>AVERAGE('Vize-2'!R6:R85)*H74/100</f>
        <v>#DIV/0!</v>
      </c>
      <c r="W74" s="57" t="e">
        <f>AVERAGE('Vize-2'!R6:R85)*I74/100</f>
        <v>#DIV/0!</v>
      </c>
      <c r="X74" s="57" t="e">
        <f>AVERAGE('Vize-2'!R6:R85)*J74/100</f>
        <v>#DIV/0!</v>
      </c>
      <c r="Y74" s="57" t="e">
        <f>AVERAGE('Vize-2'!R6:R85)*K74/100</f>
        <v>#DIV/0!</v>
      </c>
      <c r="Z74" s="57" t="e">
        <f>AVERAGE('Vize-2'!R6:R85)*L74/100</f>
        <v>#DIV/0!</v>
      </c>
      <c r="AA74" s="57" t="e">
        <f>AVERAGE('Vize-2'!R6:R85)*M74/100</f>
        <v>#DIV/0!</v>
      </c>
      <c r="AB74" s="120">
        <f>'NOT Baremi'!Q15</f>
        <v>0</v>
      </c>
    </row>
    <row r="75" spans="2:28" x14ac:dyDescent="0.2">
      <c r="B75" s="237" t="s">
        <v>75</v>
      </c>
      <c r="C75" s="238"/>
      <c r="D75" s="120"/>
      <c r="E75" s="120"/>
      <c r="F75" s="120"/>
      <c r="G75" s="120"/>
      <c r="H75" s="120"/>
      <c r="I75" s="120"/>
      <c r="J75" s="120"/>
      <c r="K75" s="120"/>
      <c r="L75" s="120"/>
      <c r="M75" s="120"/>
      <c r="N75" s="57">
        <f t="shared" si="3"/>
        <v>0</v>
      </c>
      <c r="P75" s="237" t="s">
        <v>75</v>
      </c>
      <c r="Q75" s="238"/>
      <c r="R75" s="57" t="e">
        <f>AVERAGE('Vize-2'!S6:S85)*D75/100</f>
        <v>#DIV/0!</v>
      </c>
      <c r="S75" s="57" t="e">
        <f>AVERAGE('Vize-2'!S6:S85)*E75/100</f>
        <v>#DIV/0!</v>
      </c>
      <c r="T75" s="57" t="e">
        <f>AVERAGE('Vize-2'!S6:S85)*F75/100</f>
        <v>#DIV/0!</v>
      </c>
      <c r="U75" s="57" t="e">
        <f>AVERAGE('Vize-2'!S6:S85)*G75/100</f>
        <v>#DIV/0!</v>
      </c>
      <c r="V75" s="57" t="e">
        <f>AVERAGE('Vize-2'!S6:S85)*H75/100</f>
        <v>#DIV/0!</v>
      </c>
      <c r="W75" s="57" t="e">
        <f>AVERAGE('Vize-2'!S6:S85)*I75/100</f>
        <v>#DIV/0!</v>
      </c>
      <c r="X75" s="57" t="e">
        <f>AVERAGE('Vize-2'!S6:S85)*J75/100</f>
        <v>#DIV/0!</v>
      </c>
      <c r="Y75" s="57" t="e">
        <f>AVERAGE('Vize-2'!S6:S85)*K75/100</f>
        <v>#DIV/0!</v>
      </c>
      <c r="Z75" s="57" t="e">
        <f>AVERAGE('Vize-2'!S6:S85)*L75/100</f>
        <v>#DIV/0!</v>
      </c>
      <c r="AA75" s="57" t="e">
        <f>AVERAGE('Vize-2'!S6:S85)*M75/100</f>
        <v>#DIV/0!</v>
      </c>
      <c r="AB75" s="120">
        <f>'NOT Baremi'!R15</f>
        <v>0</v>
      </c>
    </row>
    <row r="76" spans="2:28" x14ac:dyDescent="0.2">
      <c r="B76" s="237" t="s">
        <v>76</v>
      </c>
      <c r="C76" s="238"/>
      <c r="D76" s="120"/>
      <c r="E76" s="120"/>
      <c r="F76" s="120"/>
      <c r="G76" s="120"/>
      <c r="H76" s="120"/>
      <c r="I76" s="120"/>
      <c r="J76" s="120"/>
      <c r="K76" s="120"/>
      <c r="L76" s="120"/>
      <c r="M76" s="120"/>
      <c r="N76" s="57">
        <f t="shared" si="3"/>
        <v>0</v>
      </c>
      <c r="P76" s="237" t="s">
        <v>76</v>
      </c>
      <c r="Q76" s="238"/>
      <c r="R76" s="57" t="e">
        <f>AVERAGE('Vize-2'!T6:T85)*D76/100</f>
        <v>#DIV/0!</v>
      </c>
      <c r="S76" s="57" t="e">
        <f>AVERAGE('Vize-2'!T6:T85)*E76/100</f>
        <v>#DIV/0!</v>
      </c>
      <c r="T76" s="57" t="e">
        <f>AVERAGE('Vize-2'!T6:T85)*F76/100</f>
        <v>#DIV/0!</v>
      </c>
      <c r="U76" s="57" t="e">
        <f>AVERAGE('Vize-2'!T6:T85)*G76/100</f>
        <v>#DIV/0!</v>
      </c>
      <c r="V76" s="57" t="e">
        <f>AVERAGE('Vize-2'!T6:T85)*H76/100</f>
        <v>#DIV/0!</v>
      </c>
      <c r="W76" s="57" t="e">
        <f>AVERAGE('Vize-2'!T6:T85)*I76/100</f>
        <v>#DIV/0!</v>
      </c>
      <c r="X76" s="57" t="e">
        <f>AVERAGE('Vize-2'!T6:T85)*J76/100</f>
        <v>#DIV/0!</v>
      </c>
      <c r="Y76" s="57" t="e">
        <f>AVERAGE('Vize-2'!T6:T85)*K76/100</f>
        <v>#DIV/0!</v>
      </c>
      <c r="Z76" s="57" t="e">
        <f>AVERAGE('Vize-2'!T6:T85)*L76/100</f>
        <v>#DIV/0!</v>
      </c>
      <c r="AA76" s="57" t="e">
        <f>AVERAGE('Vize-2'!T6:T85)*M76/100</f>
        <v>#DIV/0!</v>
      </c>
      <c r="AB76" s="120">
        <f>'NOT Baremi'!S15</f>
        <v>0</v>
      </c>
    </row>
    <row r="77" spans="2:28" x14ac:dyDescent="0.2">
      <c r="B77" s="237" t="s">
        <v>77</v>
      </c>
      <c r="C77" s="238"/>
      <c r="D77" s="120"/>
      <c r="E77" s="120"/>
      <c r="F77" s="120"/>
      <c r="G77" s="120"/>
      <c r="H77" s="120"/>
      <c r="I77" s="120"/>
      <c r="J77" s="120"/>
      <c r="K77" s="120"/>
      <c r="L77" s="120"/>
      <c r="M77" s="120"/>
      <c r="N77" s="57">
        <f t="shared" si="3"/>
        <v>0</v>
      </c>
      <c r="P77" s="237" t="s">
        <v>77</v>
      </c>
      <c r="Q77" s="238"/>
      <c r="R77" s="57" t="e">
        <f>AVERAGE('Vize-2'!U6:U85)*D77/100</f>
        <v>#DIV/0!</v>
      </c>
      <c r="S77" s="57" t="e">
        <f>AVERAGE('Vize-2'!U6:U85)*E77/100</f>
        <v>#DIV/0!</v>
      </c>
      <c r="T77" s="57" t="e">
        <f>AVERAGE('Vize-2'!U6:U85)*F77/100</f>
        <v>#DIV/0!</v>
      </c>
      <c r="U77" s="57" t="e">
        <f>AVERAGE('Vize-2'!U6:U85)*G77/100</f>
        <v>#DIV/0!</v>
      </c>
      <c r="V77" s="57" t="e">
        <f>AVERAGE('Vize-2'!U6:U85)*H77/100</f>
        <v>#DIV/0!</v>
      </c>
      <c r="W77" s="57" t="e">
        <f>AVERAGE('Vize-2'!U6:U85)*I77/100</f>
        <v>#DIV/0!</v>
      </c>
      <c r="X77" s="57" t="e">
        <f>AVERAGE('Vize-2'!U6:U85)*J77/100</f>
        <v>#DIV/0!</v>
      </c>
      <c r="Y77" s="57" t="e">
        <f>AVERAGE('Vize-2'!U6:U85)*K77/100</f>
        <v>#DIV/0!</v>
      </c>
      <c r="Z77" s="57" t="e">
        <f>AVERAGE('Vize-2'!U6:U85)*L77/100</f>
        <v>#DIV/0!</v>
      </c>
      <c r="AA77" s="57" t="e">
        <f>AVERAGE('Vize-2'!U6:U85)*M77/100</f>
        <v>#DIV/0!</v>
      </c>
      <c r="AB77" s="120">
        <f>'NOT Baremi'!T15</f>
        <v>0</v>
      </c>
    </row>
    <row r="78" spans="2:28" x14ac:dyDescent="0.2">
      <c r="B78" s="237" t="s">
        <v>78</v>
      </c>
      <c r="C78" s="238"/>
      <c r="D78" s="120"/>
      <c r="E78" s="120"/>
      <c r="F78" s="120"/>
      <c r="G78" s="120"/>
      <c r="H78" s="120"/>
      <c r="I78" s="120"/>
      <c r="J78" s="120"/>
      <c r="K78" s="120"/>
      <c r="L78" s="120"/>
      <c r="M78" s="120"/>
      <c r="N78" s="57">
        <f t="shared" si="3"/>
        <v>0</v>
      </c>
      <c r="P78" s="237" t="s">
        <v>78</v>
      </c>
      <c r="Q78" s="238"/>
      <c r="R78" s="57" t="e">
        <f>AVERAGE('Vize-2'!V6:V85)*D78/100</f>
        <v>#DIV/0!</v>
      </c>
      <c r="S78" s="57" t="e">
        <f>AVERAGE('Vize-2'!V6:V85)*E78/100</f>
        <v>#DIV/0!</v>
      </c>
      <c r="T78" s="57" t="e">
        <f>AVERAGE('Vize-2'!V6:V85)*F78/100</f>
        <v>#DIV/0!</v>
      </c>
      <c r="U78" s="57" t="e">
        <f>AVERAGE('Vize-2'!V6:V85)*G78/100</f>
        <v>#DIV/0!</v>
      </c>
      <c r="V78" s="57" t="e">
        <f>AVERAGE('Vize-2'!V6:V85)*H78/100</f>
        <v>#DIV/0!</v>
      </c>
      <c r="W78" s="57" t="e">
        <f>AVERAGE('Vize-2'!V6:V85)*I78/100</f>
        <v>#DIV/0!</v>
      </c>
      <c r="X78" s="57" t="e">
        <f>AVERAGE('Vize-2'!V6:V85)*J78/100</f>
        <v>#DIV/0!</v>
      </c>
      <c r="Y78" s="57" t="e">
        <f>AVERAGE('Vize-2'!V6:V85)*K78/100</f>
        <v>#DIV/0!</v>
      </c>
      <c r="Z78" s="57" t="e">
        <f>AVERAGE('Vize-2'!V6:V85)*L78/100</f>
        <v>#DIV/0!</v>
      </c>
      <c r="AA78" s="57" t="e">
        <f>AVERAGE('Vize-2'!V6:V85)*M78/100</f>
        <v>#DIV/0!</v>
      </c>
      <c r="AB78" s="120">
        <f>'NOT Baremi'!U15</f>
        <v>0</v>
      </c>
    </row>
    <row r="79" spans="2:28" x14ac:dyDescent="0.2">
      <c r="B79" s="237" t="s">
        <v>79</v>
      </c>
      <c r="C79" s="238"/>
      <c r="D79" s="120"/>
      <c r="E79" s="120"/>
      <c r="F79" s="120"/>
      <c r="G79" s="120"/>
      <c r="H79" s="120"/>
      <c r="I79" s="120"/>
      <c r="J79" s="120"/>
      <c r="K79" s="120"/>
      <c r="L79" s="120"/>
      <c r="M79" s="120"/>
      <c r="N79" s="57">
        <f t="shared" si="3"/>
        <v>0</v>
      </c>
      <c r="P79" s="237" t="s">
        <v>79</v>
      </c>
      <c r="Q79" s="238"/>
      <c r="R79" s="57" t="e">
        <f>AVERAGE('Vize-2'!W6:W85)*D79/100</f>
        <v>#DIV/0!</v>
      </c>
      <c r="S79" s="57" t="e">
        <f>AVERAGE('Vize-2'!W6:W85)*E79/100</f>
        <v>#DIV/0!</v>
      </c>
      <c r="T79" s="57" t="e">
        <f>AVERAGE('Vize-2'!W6:W85)*F79/100</f>
        <v>#DIV/0!</v>
      </c>
      <c r="U79" s="57" t="e">
        <f>AVERAGE('Vize-2'!W6:W85)*G79/100</f>
        <v>#DIV/0!</v>
      </c>
      <c r="V79" s="57" t="e">
        <f>AVERAGE('Vize-2'!W6:W85)*H79/100</f>
        <v>#DIV/0!</v>
      </c>
      <c r="W79" s="57" t="e">
        <f>AVERAGE('Vize-2'!W6:W85)*I79/100</f>
        <v>#DIV/0!</v>
      </c>
      <c r="X79" s="57" t="e">
        <f>AVERAGE('Vize-2'!W6:W85)*J79/100</f>
        <v>#DIV/0!</v>
      </c>
      <c r="Y79" s="57" t="e">
        <f>AVERAGE('Vize-2'!W6:W85)*K79/100</f>
        <v>#DIV/0!</v>
      </c>
      <c r="Z79" s="57" t="e">
        <f>AVERAGE('Vize-2'!W6:W85)*L79/100</f>
        <v>#DIV/0!</v>
      </c>
      <c r="AA79" s="57" t="e">
        <f>AVERAGE('Vize-2'!W6:W85)*M79/100</f>
        <v>#DIV/0!</v>
      </c>
      <c r="AB79" s="120">
        <f>'NOT Baremi'!V15</f>
        <v>0</v>
      </c>
    </row>
    <row r="80" spans="2:28" x14ac:dyDescent="0.2">
      <c r="B80" s="237" t="s">
        <v>80</v>
      </c>
      <c r="C80" s="238"/>
      <c r="D80" s="120"/>
      <c r="E80" s="120"/>
      <c r="F80" s="120"/>
      <c r="G80" s="120"/>
      <c r="H80" s="120"/>
      <c r="I80" s="120"/>
      <c r="J80" s="120"/>
      <c r="K80" s="120"/>
      <c r="L80" s="120"/>
      <c r="M80" s="120"/>
      <c r="N80" s="57">
        <f t="shared" si="3"/>
        <v>0</v>
      </c>
      <c r="P80" s="237" t="s">
        <v>80</v>
      </c>
      <c r="Q80" s="238"/>
      <c r="R80" s="57" t="e">
        <f>AVERAGE('Vize-2'!X6:X85)*D80/100</f>
        <v>#DIV/0!</v>
      </c>
      <c r="S80" s="57" t="e">
        <f>AVERAGE('Vize-2'!X6:X85)*E80/100</f>
        <v>#DIV/0!</v>
      </c>
      <c r="T80" s="57" t="e">
        <f>AVERAGE('Vize-2'!X6:X85)*F80/100</f>
        <v>#DIV/0!</v>
      </c>
      <c r="U80" s="57" t="e">
        <f>AVERAGE('Vize-2'!X6:X85)*G80/100</f>
        <v>#DIV/0!</v>
      </c>
      <c r="V80" s="57" t="e">
        <f>AVERAGE('Vize-2'!X6:X85)*H80/100</f>
        <v>#DIV/0!</v>
      </c>
      <c r="W80" s="57" t="e">
        <f>AVERAGE('Vize-2'!X6:X85)*I80/100</f>
        <v>#DIV/0!</v>
      </c>
      <c r="X80" s="57" t="e">
        <f>AVERAGE('Vize-2'!X6:X85)*J80/100</f>
        <v>#DIV/0!</v>
      </c>
      <c r="Y80" s="57" t="e">
        <f>AVERAGE('Vize-2'!X6:X85)*K80/100</f>
        <v>#DIV/0!</v>
      </c>
      <c r="Z80" s="57" t="e">
        <f>AVERAGE('Vize-2'!X6:X85)*L80/100</f>
        <v>#DIV/0!</v>
      </c>
      <c r="AA80" s="57" t="e">
        <f>AVERAGE('Vize-2'!X6:X85)*M80/100</f>
        <v>#DIV/0!</v>
      </c>
      <c r="AB80" s="120">
        <f>'NOT Baremi'!W15</f>
        <v>0</v>
      </c>
    </row>
    <row r="81" spans="2:28" x14ac:dyDescent="0.2">
      <c r="B81" s="237" t="s">
        <v>81</v>
      </c>
      <c r="C81" s="238"/>
      <c r="D81" s="120"/>
      <c r="E81" s="120"/>
      <c r="F81" s="120"/>
      <c r="G81" s="120"/>
      <c r="H81" s="120"/>
      <c r="I81" s="120"/>
      <c r="J81" s="120"/>
      <c r="K81" s="120"/>
      <c r="L81" s="120"/>
      <c r="M81" s="120"/>
      <c r="N81" s="57">
        <f t="shared" si="3"/>
        <v>0</v>
      </c>
      <c r="P81" s="237" t="s">
        <v>81</v>
      </c>
      <c r="Q81" s="238"/>
      <c r="R81" s="57" t="e">
        <f>AVERAGE('Vize-2'!Y6:Y85)*D81/100</f>
        <v>#DIV/0!</v>
      </c>
      <c r="S81" s="57" t="e">
        <f>AVERAGE('Vize-2'!Y6:Y85)*E81/100</f>
        <v>#DIV/0!</v>
      </c>
      <c r="T81" s="57" t="e">
        <f>AVERAGE('Vize-2'!Y6:Y85)*F81/100</f>
        <v>#DIV/0!</v>
      </c>
      <c r="U81" s="57" t="e">
        <f>AVERAGE('Vize-2'!Y6:Y85)*G81/100</f>
        <v>#DIV/0!</v>
      </c>
      <c r="V81" s="57" t="e">
        <f>AVERAGE('Vize-2'!Y6:Y85)*H81/100</f>
        <v>#DIV/0!</v>
      </c>
      <c r="W81" s="57" t="e">
        <f>AVERAGE('Vize-2'!Y6:Y85)*I81/100</f>
        <v>#DIV/0!</v>
      </c>
      <c r="X81" s="57" t="e">
        <f>AVERAGE('Vize-2'!Y6:Y85)*J81/100</f>
        <v>#DIV/0!</v>
      </c>
      <c r="Y81" s="57" t="e">
        <f>AVERAGE('Vize-2'!Y6:Y85)*K81/100</f>
        <v>#DIV/0!</v>
      </c>
      <c r="Z81" s="57" t="e">
        <f>AVERAGE('Vize-2'!Y6:Y85)*L81/100</f>
        <v>#DIV/0!</v>
      </c>
      <c r="AA81" s="57" t="e">
        <f>AVERAGE('Vize-2'!Y6:Y85)*M81/100</f>
        <v>#DIV/0!</v>
      </c>
      <c r="AB81" s="120">
        <f>'NOT Baremi'!X15</f>
        <v>0</v>
      </c>
    </row>
    <row r="82" spans="2:28" x14ac:dyDescent="0.2">
      <c r="B82" s="237" t="s">
        <v>90</v>
      </c>
      <c r="C82" s="238"/>
      <c r="D82" s="120"/>
      <c r="E82" s="120"/>
      <c r="F82" s="120"/>
      <c r="G82" s="120"/>
      <c r="H82" s="120"/>
      <c r="I82" s="120"/>
      <c r="J82" s="120"/>
      <c r="K82" s="120"/>
      <c r="L82" s="120"/>
      <c r="M82" s="120"/>
      <c r="N82" s="57">
        <f t="shared" si="3"/>
        <v>0</v>
      </c>
      <c r="P82" s="237" t="s">
        <v>90</v>
      </c>
      <c r="Q82" s="238"/>
      <c r="R82" s="57" t="e">
        <f>AVERAGE('Vize-2'!Z6:Z85)*D82/100</f>
        <v>#DIV/0!</v>
      </c>
      <c r="S82" s="57" t="e">
        <f>AVERAGE('Vize-2'!Z6:Z85)*E82/100</f>
        <v>#DIV/0!</v>
      </c>
      <c r="T82" s="57" t="e">
        <f>AVERAGE('Vize-2'!Z6:Z85)*F82/100</f>
        <v>#DIV/0!</v>
      </c>
      <c r="U82" s="57" t="e">
        <f>AVERAGE('Vize-2'!Z6:Z85)*G82/100</f>
        <v>#DIV/0!</v>
      </c>
      <c r="V82" s="57" t="e">
        <f>AVERAGE('Vize-2'!Z6:Z85)*H82/100</f>
        <v>#DIV/0!</v>
      </c>
      <c r="W82" s="57" t="e">
        <f>AVERAGE('Vize-2'!Z6:Z85)*I82/100</f>
        <v>#DIV/0!</v>
      </c>
      <c r="X82" s="57" t="e">
        <f>AVERAGE('Vize-2'!Z6:Z85)*J82/100</f>
        <v>#DIV/0!</v>
      </c>
      <c r="Y82" s="57" t="e">
        <f>AVERAGE('Vize-2'!Z6:Z85)*K82/100</f>
        <v>#DIV/0!</v>
      </c>
      <c r="Z82" s="57" t="e">
        <f>AVERAGE('Vize-2'!Z6:Z85)*L82/100</f>
        <v>#DIV/0!</v>
      </c>
      <c r="AA82" s="57" t="e">
        <f>AVERAGE('Vize-2'!Z6:Z85)*M82/100</f>
        <v>#DIV/0!</v>
      </c>
      <c r="AB82" s="120">
        <f>'NOT Baremi'!Y15</f>
        <v>0</v>
      </c>
    </row>
    <row r="83" spans="2:28" x14ac:dyDescent="0.2">
      <c r="B83" s="237" t="s">
        <v>91</v>
      </c>
      <c r="C83" s="238"/>
      <c r="D83" s="120"/>
      <c r="E83" s="120"/>
      <c r="F83" s="120"/>
      <c r="G83" s="120"/>
      <c r="H83" s="120"/>
      <c r="I83" s="120"/>
      <c r="J83" s="120"/>
      <c r="K83" s="120"/>
      <c r="L83" s="120"/>
      <c r="M83" s="120"/>
      <c r="N83" s="57">
        <f t="shared" si="3"/>
        <v>0</v>
      </c>
      <c r="P83" s="237" t="s">
        <v>91</v>
      </c>
      <c r="Q83" s="238"/>
      <c r="R83" s="57" t="e">
        <f>AVERAGE('Vize-2'!AA6:AA85)*D83/100</f>
        <v>#DIV/0!</v>
      </c>
      <c r="S83" s="57" t="e">
        <f>AVERAGE('Vize-2'!AA6:AA85)*E83/100</f>
        <v>#DIV/0!</v>
      </c>
      <c r="T83" s="57" t="e">
        <f>AVERAGE('Vize-2'!AA6:AA85)*F83/100</f>
        <v>#DIV/0!</v>
      </c>
      <c r="U83" s="57" t="e">
        <f>AVERAGE('Vize-2'!AA6:AA85)*G83/100</f>
        <v>#DIV/0!</v>
      </c>
      <c r="V83" s="57" t="e">
        <f>AVERAGE('Vize-2'!AA6:AA85)*H83/100</f>
        <v>#DIV/0!</v>
      </c>
      <c r="W83" s="57" t="e">
        <f>AVERAGE('Vize-2'!AA6:AA85)*I83/100</f>
        <v>#DIV/0!</v>
      </c>
      <c r="X83" s="57" t="e">
        <f>AVERAGE('Vize-2'!AA6:AA85)*J83/100</f>
        <v>#DIV/0!</v>
      </c>
      <c r="Y83" s="57" t="e">
        <f>AVERAGE('Vize-2'!AA6:AA85)*K83/100</f>
        <v>#DIV/0!</v>
      </c>
      <c r="Z83" s="57" t="e">
        <f>AVERAGE('Vize-2'!AA6:AA85)*L83/100</f>
        <v>#DIV/0!</v>
      </c>
      <c r="AA83" s="57" t="e">
        <f>AVERAGE('Vize-2'!AA6:AA85)*M83/100</f>
        <v>#DIV/0!</v>
      </c>
      <c r="AB83" s="120">
        <f>'NOT Baremi'!Z15</f>
        <v>0</v>
      </c>
    </row>
    <row r="84" spans="2:28" x14ac:dyDescent="0.2">
      <c r="B84" s="237" t="s">
        <v>92</v>
      </c>
      <c r="C84" s="238"/>
      <c r="D84" s="120"/>
      <c r="E84" s="120"/>
      <c r="F84" s="120"/>
      <c r="G84" s="120"/>
      <c r="H84" s="120"/>
      <c r="I84" s="120"/>
      <c r="J84" s="120"/>
      <c r="K84" s="120"/>
      <c r="L84" s="120"/>
      <c r="M84" s="120"/>
      <c r="N84" s="57">
        <f t="shared" si="3"/>
        <v>0</v>
      </c>
      <c r="P84" s="237" t="s">
        <v>92</v>
      </c>
      <c r="Q84" s="238"/>
      <c r="R84" s="65" t="e">
        <f>AVERAGE('Vize-2'!AB6:AB85)*D84/100</f>
        <v>#DIV/0!</v>
      </c>
      <c r="S84" s="57" t="e">
        <f>AVERAGE('Vize-2'!AB6:AB85)*E84/100</f>
        <v>#DIV/0!</v>
      </c>
      <c r="T84" s="57" t="e">
        <f>AVERAGE('Vize-2'!AB6:AB85)*F84/100</f>
        <v>#DIV/0!</v>
      </c>
      <c r="U84" s="57" t="e">
        <f>AVERAGE('Vize-2'!AB6:AB85)*G84/100</f>
        <v>#DIV/0!</v>
      </c>
      <c r="V84" s="57" t="e">
        <f>AVERAGE('Vize-2'!AB6:AB85)*H84/100</f>
        <v>#DIV/0!</v>
      </c>
      <c r="W84" s="57" t="e">
        <f>AVERAGE('Vize-2'!AB6:AB85)*I84/100</f>
        <v>#DIV/0!</v>
      </c>
      <c r="X84" s="57" t="e">
        <f>AVERAGE('Vize-2'!AB6:AB85)*J84/100</f>
        <v>#DIV/0!</v>
      </c>
      <c r="Y84" s="57" t="e">
        <f>AVERAGE('Vize-2'!AB6:AB85)*K84/100</f>
        <v>#DIV/0!</v>
      </c>
      <c r="Z84" s="57" t="e">
        <f>AVERAGE('Vize-2'!AB6:AB85)*L84/100</f>
        <v>#DIV/0!</v>
      </c>
      <c r="AA84" s="57" t="e">
        <f>AVERAGE('Vize-2'!AB6:AB85)*M84/100</f>
        <v>#DIV/0!</v>
      </c>
      <c r="AB84" s="120">
        <f>'NOT Baremi'!AA15</f>
        <v>0</v>
      </c>
    </row>
    <row r="85" spans="2:28" x14ac:dyDescent="0.2">
      <c r="B85" s="237" t="s">
        <v>93</v>
      </c>
      <c r="C85" s="238"/>
      <c r="D85" s="120"/>
      <c r="E85" s="120"/>
      <c r="F85" s="120"/>
      <c r="G85" s="120"/>
      <c r="H85" s="120"/>
      <c r="I85" s="120"/>
      <c r="J85" s="120"/>
      <c r="K85" s="120"/>
      <c r="L85" s="120"/>
      <c r="M85" s="120"/>
      <c r="N85" s="57">
        <f t="shared" si="3"/>
        <v>0</v>
      </c>
      <c r="P85" s="237" t="s">
        <v>93</v>
      </c>
      <c r="Q85" s="238"/>
      <c r="R85" s="65" t="e">
        <f>AVERAGE('Vize-2'!AC6:AC85)*D85/100</f>
        <v>#DIV/0!</v>
      </c>
      <c r="S85" s="57" t="e">
        <f>AVERAGE('Vize-2'!AC6:AC85)*E85/100</f>
        <v>#DIV/0!</v>
      </c>
      <c r="T85" s="57" t="e">
        <f>AVERAGE('Vize-2'!AC6:AC85)*F85/100</f>
        <v>#DIV/0!</v>
      </c>
      <c r="U85" s="57" t="e">
        <f>AVERAGE('Vize-2'!AC6:AC85)*G85/100</f>
        <v>#DIV/0!</v>
      </c>
      <c r="V85" s="57" t="e">
        <f>AVERAGE('Vize-2'!AC6:AC85)*H85/100</f>
        <v>#DIV/0!</v>
      </c>
      <c r="W85" s="57" t="e">
        <f>AVERAGE('Vize-2'!AC6:AC85)*I85/100</f>
        <v>#DIV/0!</v>
      </c>
      <c r="X85" s="57" t="e">
        <f>AVERAGE('Vize-2'!AC6:AC85)*J85/100</f>
        <v>#DIV/0!</v>
      </c>
      <c r="Y85" s="57" t="e">
        <f>AVERAGE('Vize-2'!AC6:AC85)*K85/100</f>
        <v>#DIV/0!</v>
      </c>
      <c r="Z85" s="57" t="e">
        <f>AVERAGE('Vize-2'!AC6:AC85)*L85/100</f>
        <v>#DIV/0!</v>
      </c>
      <c r="AA85" s="57" t="e">
        <f>AVERAGE('Vize-2'!AC6:AC85)*M85/100</f>
        <v>#DIV/0!</v>
      </c>
      <c r="AB85" s="120">
        <f>'NOT Baremi'!AB15</f>
        <v>0</v>
      </c>
    </row>
    <row r="86" spans="2:28" x14ac:dyDescent="0.2">
      <c r="B86" s="237" t="s">
        <v>94</v>
      </c>
      <c r="C86" s="238"/>
      <c r="D86" s="120"/>
      <c r="E86" s="120"/>
      <c r="F86" s="120"/>
      <c r="G86" s="120"/>
      <c r="H86" s="120"/>
      <c r="I86" s="120"/>
      <c r="J86" s="120"/>
      <c r="K86" s="120"/>
      <c r="L86" s="120"/>
      <c r="M86" s="120"/>
      <c r="N86" s="57">
        <f t="shared" si="3"/>
        <v>0</v>
      </c>
      <c r="P86" s="237" t="s">
        <v>94</v>
      </c>
      <c r="Q86" s="238"/>
      <c r="R86" s="65" t="e">
        <f>AVERAGE('Vize-2'!AD6:AD85)*D86/100</f>
        <v>#DIV/0!</v>
      </c>
      <c r="S86" s="57" t="e">
        <f>AVERAGE('Vize-2'!AD6:AD85)*E86/100</f>
        <v>#DIV/0!</v>
      </c>
      <c r="T86" s="57" t="e">
        <f>AVERAGE('Vize-2'!AD6:AD85)*F86/100</f>
        <v>#DIV/0!</v>
      </c>
      <c r="U86" s="57" t="e">
        <f>AVERAGE('Vize-2'!AD6:AD85)*G86/100</f>
        <v>#DIV/0!</v>
      </c>
      <c r="V86" s="57" t="e">
        <f>AVERAGE('Vize-2'!AD6:AD85)*H86/100</f>
        <v>#DIV/0!</v>
      </c>
      <c r="W86" s="57" t="e">
        <f>AVERAGE('Vize-2'!AD6:AD85)*I86/100</f>
        <v>#DIV/0!</v>
      </c>
      <c r="X86" s="57" t="e">
        <f>AVERAGE('Vize-2'!AD6:AD85)*J86/100</f>
        <v>#DIV/0!</v>
      </c>
      <c r="Y86" s="57" t="e">
        <f>AVERAGE('Vize-2'!AD6:AD85)*K86/100</f>
        <v>#DIV/0!</v>
      </c>
      <c r="Z86" s="57" t="e">
        <f>AVERAGE('Vize-2'!AD6:AD85)*L86/100</f>
        <v>#DIV/0!</v>
      </c>
      <c r="AA86" s="57" t="e">
        <f>AVERAGE('Vize-2'!AD6:AD85)*M86/100</f>
        <v>#DIV/0!</v>
      </c>
      <c r="AB86" s="120">
        <f>'NOT Baremi'!AC15</f>
        <v>0</v>
      </c>
    </row>
    <row r="87" spans="2:28" x14ac:dyDescent="0.2">
      <c r="B87" s="237" t="s">
        <v>95</v>
      </c>
      <c r="C87" s="238"/>
      <c r="D87" s="120"/>
      <c r="E87" s="120"/>
      <c r="F87" s="120"/>
      <c r="G87" s="120"/>
      <c r="H87" s="120"/>
      <c r="I87" s="120"/>
      <c r="J87" s="120"/>
      <c r="K87" s="120"/>
      <c r="L87" s="120"/>
      <c r="M87" s="120"/>
      <c r="N87" s="57">
        <f t="shared" si="3"/>
        <v>0</v>
      </c>
      <c r="P87" s="237" t="s">
        <v>95</v>
      </c>
      <c r="Q87" s="238"/>
      <c r="R87" s="65" t="e">
        <f>AVERAGE('Vize-2'!AE6:AE85)*D87/100</f>
        <v>#DIV/0!</v>
      </c>
      <c r="S87" s="57" t="e">
        <f>AVERAGE('Vize-2'!AE6:AE85)*E87/100</f>
        <v>#DIV/0!</v>
      </c>
      <c r="T87" s="57" t="e">
        <f>AVERAGE('Vize-2'!AE6:AE85)*F87/100</f>
        <v>#DIV/0!</v>
      </c>
      <c r="U87" s="57" t="e">
        <f>AVERAGE('Vize-2'!AE6:AE85)*G87/100</f>
        <v>#DIV/0!</v>
      </c>
      <c r="V87" s="57" t="e">
        <f>AVERAGE('Vize-2'!AE6:AE85)*H87/100</f>
        <v>#DIV/0!</v>
      </c>
      <c r="W87" s="57" t="e">
        <f>AVERAGE('Vize-2'!AE6:AE85)*I87/100</f>
        <v>#DIV/0!</v>
      </c>
      <c r="X87" s="57" t="e">
        <f>AVERAGE('Vize-2'!AE6:AE85)*J87/100</f>
        <v>#DIV/0!</v>
      </c>
      <c r="Y87" s="57" t="e">
        <f>AVERAGE('Vize-2'!AE6:AE85)*K87/100</f>
        <v>#DIV/0!</v>
      </c>
      <c r="Z87" s="57" t="e">
        <f>AVERAGE('Vize-2'!AE6:AE85)*L87/100</f>
        <v>#DIV/0!</v>
      </c>
      <c r="AA87" s="57" t="e">
        <f>AVERAGE('Vize-2'!AE6:AE85)*M87/100</f>
        <v>#DIV/0!</v>
      </c>
      <c r="AB87" s="120">
        <f>'NOT Baremi'!AD15</f>
        <v>0</v>
      </c>
    </row>
    <row r="88" spans="2:28" x14ac:dyDescent="0.2">
      <c r="B88" s="237" t="s">
        <v>96</v>
      </c>
      <c r="C88" s="238"/>
      <c r="D88" s="120"/>
      <c r="E88" s="120"/>
      <c r="F88" s="120"/>
      <c r="G88" s="120"/>
      <c r="H88" s="120"/>
      <c r="I88" s="120"/>
      <c r="J88" s="120"/>
      <c r="K88" s="120"/>
      <c r="L88" s="120"/>
      <c r="M88" s="120"/>
      <c r="N88" s="57">
        <f t="shared" si="3"/>
        <v>0</v>
      </c>
      <c r="P88" s="237" t="s">
        <v>96</v>
      </c>
      <c r="Q88" s="238"/>
      <c r="R88" s="65" t="e">
        <f>AVERAGE('Vize-2'!AF6:AF85)*D88/100</f>
        <v>#DIV/0!</v>
      </c>
      <c r="S88" s="57" t="e">
        <f>AVERAGE('Vize-2'!AF6:AF85)*E88/100</f>
        <v>#DIV/0!</v>
      </c>
      <c r="T88" s="57" t="e">
        <f>AVERAGE('Vize-2'!AF6:AF85)*F88/100</f>
        <v>#DIV/0!</v>
      </c>
      <c r="U88" s="57" t="e">
        <f>AVERAGE('Vize-2'!AF6:AF85)*G88/100</f>
        <v>#DIV/0!</v>
      </c>
      <c r="V88" s="57" t="e">
        <f>AVERAGE('Vize-2'!AF6:AF85)*H88/100</f>
        <v>#DIV/0!</v>
      </c>
      <c r="W88" s="57" t="e">
        <f>AVERAGE('Vize-2'!AF6:AF85)*I88/100</f>
        <v>#DIV/0!</v>
      </c>
      <c r="X88" s="57" t="e">
        <f>AVERAGE('Vize-2'!AF6:AF85)*J88/100</f>
        <v>#DIV/0!</v>
      </c>
      <c r="Y88" s="57" t="e">
        <f>AVERAGE('Vize-2'!AF6:AF85)*K88/100</f>
        <v>#DIV/0!</v>
      </c>
      <c r="Z88" s="57" t="e">
        <f>AVERAGE('Vize-2'!AF6:AF85)*L88/100</f>
        <v>#DIV/0!</v>
      </c>
      <c r="AA88" s="57" t="e">
        <f>AVERAGE('Vize-2'!AF6:AF85)*M88/100</f>
        <v>#DIV/0!</v>
      </c>
      <c r="AB88" s="120">
        <f>'NOT Baremi'!AE15</f>
        <v>0</v>
      </c>
    </row>
    <row r="89" spans="2:28" x14ac:dyDescent="0.2">
      <c r="B89" s="237" t="s">
        <v>97</v>
      </c>
      <c r="C89" s="238"/>
      <c r="D89" s="120"/>
      <c r="E89" s="120"/>
      <c r="F89" s="120"/>
      <c r="G89" s="120"/>
      <c r="H89" s="120"/>
      <c r="I89" s="120"/>
      <c r="J89" s="120"/>
      <c r="K89" s="120"/>
      <c r="L89" s="120"/>
      <c r="M89" s="120"/>
      <c r="N89" s="57">
        <f t="shared" si="3"/>
        <v>0</v>
      </c>
      <c r="P89" s="237" t="s">
        <v>97</v>
      </c>
      <c r="Q89" s="238"/>
      <c r="R89" s="65" t="e">
        <f>AVERAGE('Vize-2'!AG6:AG85)*D89/100</f>
        <v>#DIV/0!</v>
      </c>
      <c r="S89" s="57" t="e">
        <f>AVERAGE('Vize-2'!AG6:AG85)*E89/100</f>
        <v>#DIV/0!</v>
      </c>
      <c r="T89" s="57" t="e">
        <f>AVERAGE('Vize-2'!AG6:AG85)*F89/100</f>
        <v>#DIV/0!</v>
      </c>
      <c r="U89" s="57" t="e">
        <f>AVERAGE('Vize-2'!AG6:AG85)*G89/100</f>
        <v>#DIV/0!</v>
      </c>
      <c r="V89" s="57" t="e">
        <f>AVERAGE('Vize-2'!AG6:AG85)*H89/100</f>
        <v>#DIV/0!</v>
      </c>
      <c r="W89" s="57" t="e">
        <f>AVERAGE('Vize-2'!AG6:AG85)*I89/100</f>
        <v>#DIV/0!</v>
      </c>
      <c r="X89" s="57" t="e">
        <f>AVERAGE('Vize-2'!AG6:AG85)*J89/100</f>
        <v>#DIV/0!</v>
      </c>
      <c r="Y89" s="57" t="e">
        <f>AVERAGE('Vize-2'!AG6:AG85)*K89/100</f>
        <v>#DIV/0!</v>
      </c>
      <c r="Z89" s="57" t="e">
        <f>AVERAGE('Vize-2'!AG6:AG85)*L89/100</f>
        <v>#DIV/0!</v>
      </c>
      <c r="AA89" s="57" t="e">
        <f>AVERAGE('Vize-2'!AG6:AG85)*M89/100</f>
        <v>#DIV/0!</v>
      </c>
      <c r="AB89" s="120">
        <f>'NOT Baremi'!AF15</f>
        <v>0</v>
      </c>
    </row>
    <row r="90" spans="2:28" x14ac:dyDescent="0.2">
      <c r="B90" s="237" t="s">
        <v>98</v>
      </c>
      <c r="C90" s="238"/>
      <c r="D90" s="120"/>
      <c r="E90" s="120"/>
      <c r="F90" s="120"/>
      <c r="G90" s="120"/>
      <c r="H90" s="120"/>
      <c r="I90" s="120"/>
      <c r="J90" s="120"/>
      <c r="K90" s="120"/>
      <c r="L90" s="120"/>
      <c r="M90" s="120"/>
      <c r="N90" s="57">
        <f t="shared" si="3"/>
        <v>0</v>
      </c>
      <c r="P90" s="237" t="s">
        <v>98</v>
      </c>
      <c r="Q90" s="238"/>
      <c r="R90" s="65" t="e">
        <f>AVERAGE('Vize-2'!AH6:AH85)*D90/100</f>
        <v>#DIV/0!</v>
      </c>
      <c r="S90" s="57" t="e">
        <f>AVERAGE('Vize-2'!AH6:AH85)*E90/100</f>
        <v>#DIV/0!</v>
      </c>
      <c r="T90" s="57" t="e">
        <f>AVERAGE('Vize-2'!AH6:AH85)*F90/100</f>
        <v>#DIV/0!</v>
      </c>
      <c r="U90" s="57" t="e">
        <f>AVERAGE('Vize-2'!AH6:AH85)*G90/100</f>
        <v>#DIV/0!</v>
      </c>
      <c r="V90" s="57" t="e">
        <f>AVERAGE('Vize-2'!AH6:AH85)*H90/100</f>
        <v>#DIV/0!</v>
      </c>
      <c r="W90" s="57" t="e">
        <f>AVERAGE('Vize-2'!AH6:AH85)*I90/100</f>
        <v>#DIV/0!</v>
      </c>
      <c r="X90" s="57" t="e">
        <f>AVERAGE('Vize-2'!AH6:AH85)*J90/100</f>
        <v>#DIV/0!</v>
      </c>
      <c r="Y90" s="57" t="e">
        <f>AVERAGE('Vize-2'!AH6:AH85)*K90/100</f>
        <v>#DIV/0!</v>
      </c>
      <c r="Z90" s="57" t="e">
        <f>AVERAGE('Vize-2'!AH6:AH85)*L90/100</f>
        <v>#DIV/0!</v>
      </c>
      <c r="AA90" s="57" t="e">
        <f>AVERAGE('Vize-2'!AH6:AH85)*M90/100</f>
        <v>#DIV/0!</v>
      </c>
      <c r="AB90" s="120">
        <f>'NOT Baremi'!AG15</f>
        <v>0</v>
      </c>
    </row>
    <row r="91" spans="2:28" x14ac:dyDescent="0.2">
      <c r="B91" s="237" t="s">
        <v>99</v>
      </c>
      <c r="C91" s="238"/>
      <c r="D91" s="120"/>
      <c r="E91" s="120"/>
      <c r="F91" s="120"/>
      <c r="G91" s="120"/>
      <c r="H91" s="120"/>
      <c r="I91" s="120"/>
      <c r="J91" s="120"/>
      <c r="K91" s="120"/>
      <c r="L91" s="120"/>
      <c r="M91" s="120"/>
      <c r="N91" s="57">
        <f t="shared" si="3"/>
        <v>0</v>
      </c>
      <c r="P91" s="237" t="s">
        <v>99</v>
      </c>
      <c r="Q91" s="238"/>
      <c r="R91" s="65" t="e">
        <f>AVERAGE('Vize-2'!AI6:AI85)*D91/100</f>
        <v>#DIV/0!</v>
      </c>
      <c r="S91" s="57" t="e">
        <f>AVERAGE('Vize-2'!AI6:AI85)*E91/100</f>
        <v>#DIV/0!</v>
      </c>
      <c r="T91" s="57" t="e">
        <f>AVERAGE('Vize-2'!AI6:AI85)*F91/100</f>
        <v>#DIV/0!</v>
      </c>
      <c r="U91" s="57" t="e">
        <f>AVERAGE('Vize-2'!AI6:AI85)*G91/100</f>
        <v>#DIV/0!</v>
      </c>
      <c r="V91" s="57" t="e">
        <f>AVERAGE('Vize-2'!AI6:AI85)*H91/100</f>
        <v>#DIV/0!</v>
      </c>
      <c r="W91" s="57" t="e">
        <f>AVERAGE('Vize-2'!AI6:AI85)*I91/100</f>
        <v>#DIV/0!</v>
      </c>
      <c r="X91" s="57" t="e">
        <f>AVERAGE('Vize-2'!AI6:AI85)*J91/100</f>
        <v>#DIV/0!</v>
      </c>
      <c r="Y91" s="57" t="e">
        <f>AVERAGE('Vize-2'!AI6:AI85)*K91/100</f>
        <v>#DIV/0!</v>
      </c>
      <c r="Z91" s="57" t="e">
        <f>AVERAGE('Vize-2'!AI6:AI85)*L91/100</f>
        <v>#DIV/0!</v>
      </c>
      <c r="AA91" s="57" t="e">
        <f>AVERAGE('Vize-2'!AI6:AI85)*M91/100</f>
        <v>#DIV/0!</v>
      </c>
      <c r="AB91" s="120">
        <f>'NOT Baremi'!AH15</f>
        <v>0</v>
      </c>
    </row>
    <row r="92" spans="2:28" x14ac:dyDescent="0.2">
      <c r="B92" s="237" t="s">
        <v>100</v>
      </c>
      <c r="C92" s="238"/>
      <c r="D92" s="120"/>
      <c r="E92" s="120"/>
      <c r="F92" s="120"/>
      <c r="G92" s="120"/>
      <c r="H92" s="120"/>
      <c r="I92" s="120"/>
      <c r="J92" s="120"/>
      <c r="K92" s="120"/>
      <c r="L92" s="120"/>
      <c r="M92" s="120"/>
      <c r="N92" s="57">
        <f t="shared" si="3"/>
        <v>0</v>
      </c>
      <c r="P92" s="237" t="s">
        <v>100</v>
      </c>
      <c r="Q92" s="238"/>
      <c r="R92" s="65" t="e">
        <f>AVERAGE('Vize-2'!AJ6:AJ85)*D92/100</f>
        <v>#DIV/0!</v>
      </c>
      <c r="S92" s="57" t="e">
        <f>AVERAGE('Vize-2'!AJ6:AJ85)*E92/100</f>
        <v>#DIV/0!</v>
      </c>
      <c r="T92" s="57" t="e">
        <f>AVERAGE('Vize-2'!AJ6:AJ85)*F92/100</f>
        <v>#DIV/0!</v>
      </c>
      <c r="U92" s="57" t="e">
        <f>AVERAGE('Vize-2'!AJ6:AJ85)*G92/100</f>
        <v>#DIV/0!</v>
      </c>
      <c r="V92" s="57" t="e">
        <f>AVERAGE('Vize-2'!AJ6:AJ85)*H92/100</f>
        <v>#DIV/0!</v>
      </c>
      <c r="W92" s="57" t="e">
        <f>AVERAGE('Vize-2'!AJ6:AJ85)*I92/100</f>
        <v>#DIV/0!</v>
      </c>
      <c r="X92" s="57" t="e">
        <f>AVERAGE('Vize-2'!AJ6:AJ85)*J92/100</f>
        <v>#DIV/0!</v>
      </c>
      <c r="Y92" s="57" t="e">
        <f>AVERAGE('Vize-2'!AJ6:AJ85)*K92/100</f>
        <v>#DIV/0!</v>
      </c>
      <c r="Z92" s="57" t="e">
        <f>AVERAGE('Vize-2'!AJ6:AJ85)*L92/100</f>
        <v>#DIV/0!</v>
      </c>
      <c r="AA92" s="57" t="e">
        <f>AVERAGE('Vize-2'!AJ6:AJ85)*M92/100</f>
        <v>#DIV/0!</v>
      </c>
      <c r="AB92" s="120">
        <f>'NOT Baremi'!AI15</f>
        <v>0</v>
      </c>
    </row>
    <row r="93" spans="2:28" x14ac:dyDescent="0.2">
      <c r="B93" s="237" t="s">
        <v>101</v>
      </c>
      <c r="C93" s="238"/>
      <c r="D93" s="120"/>
      <c r="E93" s="120"/>
      <c r="F93" s="120"/>
      <c r="G93" s="120"/>
      <c r="H93" s="120"/>
      <c r="I93" s="120"/>
      <c r="J93" s="120"/>
      <c r="K93" s="120"/>
      <c r="L93" s="120"/>
      <c r="M93" s="120"/>
      <c r="N93" s="57">
        <f t="shared" si="3"/>
        <v>0</v>
      </c>
      <c r="P93" s="237" t="s">
        <v>101</v>
      </c>
      <c r="Q93" s="238"/>
      <c r="R93" s="65" t="e">
        <f>AVERAGE('Vize-2'!AK6:AK85)*D93/100</f>
        <v>#DIV/0!</v>
      </c>
      <c r="S93" s="57" t="e">
        <f>AVERAGE('Vize-2'!AK6:AK85)*E93/100</f>
        <v>#DIV/0!</v>
      </c>
      <c r="T93" s="57" t="e">
        <f>AVERAGE('Vize-2'!AK6:AK85)*F93/100</f>
        <v>#DIV/0!</v>
      </c>
      <c r="U93" s="57" t="e">
        <f>AVERAGE('Vize-2'!AK6:AK85)*G93/100</f>
        <v>#DIV/0!</v>
      </c>
      <c r="V93" s="57" t="e">
        <f>AVERAGE('Vize-2'!AK6:AK85)*H93/100</f>
        <v>#DIV/0!</v>
      </c>
      <c r="W93" s="57" t="e">
        <f>AVERAGE('Vize-2'!AK6:AK85)*I93/100</f>
        <v>#DIV/0!</v>
      </c>
      <c r="X93" s="57" t="e">
        <f>AVERAGE('Vize-2'!AK6:AK85)*J93/100</f>
        <v>#DIV/0!</v>
      </c>
      <c r="Y93" s="57" t="e">
        <f>AVERAGE('Vize-2'!AK6:AK85)*K93/100</f>
        <v>#DIV/0!</v>
      </c>
      <c r="Z93" s="57" t="e">
        <f>AVERAGE('Vize-2'!AK6:AK85)*L93/100</f>
        <v>#DIV/0!</v>
      </c>
      <c r="AA93" s="57" t="e">
        <f>AVERAGE('Vize-2'!AK6:AK85)*M93/100</f>
        <v>#DIV/0!</v>
      </c>
      <c r="AB93" s="120">
        <f>'NOT Baremi'!AJ15</f>
        <v>0</v>
      </c>
    </row>
    <row r="94" spans="2:28" x14ac:dyDescent="0.2">
      <c r="B94" s="237" t="s">
        <v>102</v>
      </c>
      <c r="C94" s="238"/>
      <c r="D94" s="120"/>
      <c r="E94" s="120"/>
      <c r="F94" s="120"/>
      <c r="G94" s="120"/>
      <c r="H94" s="120"/>
      <c r="I94" s="120"/>
      <c r="J94" s="120"/>
      <c r="K94" s="120"/>
      <c r="L94" s="120"/>
      <c r="M94" s="120"/>
      <c r="N94" s="57">
        <f t="shared" si="3"/>
        <v>0</v>
      </c>
      <c r="P94" s="237" t="s">
        <v>102</v>
      </c>
      <c r="Q94" s="238"/>
      <c r="R94" s="65" t="e">
        <f>AVERAGE('Vize-2'!AL6:AL85)*D94/100</f>
        <v>#DIV/0!</v>
      </c>
      <c r="S94" s="57" t="e">
        <f>AVERAGE('Vize-2'!AL6:AL85)*E94/100</f>
        <v>#DIV/0!</v>
      </c>
      <c r="T94" s="57" t="e">
        <f>AVERAGE('Vize-2'!AL6:AL85)*F94/100</f>
        <v>#DIV/0!</v>
      </c>
      <c r="U94" s="57" t="e">
        <f>AVERAGE('Vize-2'!AL6:AL85)*G94/100</f>
        <v>#DIV/0!</v>
      </c>
      <c r="V94" s="57" t="e">
        <f>AVERAGE('Vize-2'!AL6:AL85)*H94/100</f>
        <v>#DIV/0!</v>
      </c>
      <c r="W94" s="57" t="e">
        <f>AVERAGE('Vize-2'!AL6:AL85)*I94/100</f>
        <v>#DIV/0!</v>
      </c>
      <c r="X94" s="57" t="e">
        <f>AVERAGE('Vize-2'!AL6:AL85)*J94/100</f>
        <v>#DIV/0!</v>
      </c>
      <c r="Y94" s="57" t="e">
        <f>AVERAGE('Vize-2'!AL6:AL85)*K94/100</f>
        <v>#DIV/0!</v>
      </c>
      <c r="Z94" s="57" t="e">
        <f>AVERAGE('Vize-2'!AL6:AL85)*L94/100</f>
        <v>#DIV/0!</v>
      </c>
      <c r="AA94" s="57" t="e">
        <f>AVERAGE('Vize-2'!AL6:AL85)*M94/100</f>
        <v>#DIV/0!</v>
      </c>
      <c r="AB94" s="120">
        <f>'NOT Baremi'!AK15</f>
        <v>0</v>
      </c>
    </row>
    <row r="95" spans="2:28" x14ac:dyDescent="0.2">
      <c r="B95" s="237" t="s">
        <v>103</v>
      </c>
      <c r="C95" s="238"/>
      <c r="D95" s="120"/>
      <c r="E95" s="120"/>
      <c r="F95" s="120"/>
      <c r="G95" s="120"/>
      <c r="H95" s="120"/>
      <c r="I95" s="120"/>
      <c r="J95" s="120"/>
      <c r="K95" s="120"/>
      <c r="L95" s="120"/>
      <c r="M95" s="120"/>
      <c r="N95" s="57">
        <f t="shared" si="3"/>
        <v>0</v>
      </c>
      <c r="P95" s="237" t="s">
        <v>103</v>
      </c>
      <c r="Q95" s="238"/>
      <c r="R95" s="65" t="e">
        <f>AVERAGE('Vize-2'!AM6:AM85)*D95/100</f>
        <v>#DIV/0!</v>
      </c>
      <c r="S95" s="57" t="e">
        <f>AVERAGE('Vize-2'!AM6:AM85)*E95/100</f>
        <v>#DIV/0!</v>
      </c>
      <c r="T95" s="57" t="e">
        <f>AVERAGE('Vize-2'!AM6:AM85)*F95/100</f>
        <v>#DIV/0!</v>
      </c>
      <c r="U95" s="57" t="e">
        <f>AVERAGE('Vize-2'!AM6:AM85)*G95/100</f>
        <v>#DIV/0!</v>
      </c>
      <c r="V95" s="57" t="e">
        <f>AVERAGE('Vize-2'!AM6:AM85)*H95/100</f>
        <v>#DIV/0!</v>
      </c>
      <c r="W95" s="57" t="e">
        <f>AVERAGE('Vize-2'!AM6:AM85)*I95/100</f>
        <v>#DIV/0!</v>
      </c>
      <c r="X95" s="57" t="e">
        <f>AVERAGE('Vize-2'!AM6:AM85)*J95/100</f>
        <v>#DIV/0!</v>
      </c>
      <c r="Y95" s="57" t="e">
        <f>AVERAGE('Vize-2'!AM6:AM85)*K95/100</f>
        <v>#DIV/0!</v>
      </c>
      <c r="Z95" s="57" t="e">
        <f>AVERAGE('Vize-2'!AM6:AM85)*L95/100</f>
        <v>#DIV/0!</v>
      </c>
      <c r="AA95" s="57" t="e">
        <f>AVERAGE('Vize-2'!AM6:AM85)*M95/100</f>
        <v>#DIV/0!</v>
      </c>
      <c r="AB95" s="120">
        <f>'NOT Baremi'!AL15</f>
        <v>0</v>
      </c>
    </row>
    <row r="96" spans="2:28" x14ac:dyDescent="0.2">
      <c r="B96" s="237" t="s">
        <v>104</v>
      </c>
      <c r="C96" s="238"/>
      <c r="D96" s="120"/>
      <c r="E96" s="120"/>
      <c r="F96" s="120"/>
      <c r="G96" s="120"/>
      <c r="H96" s="120"/>
      <c r="I96" s="120"/>
      <c r="J96" s="120"/>
      <c r="K96" s="120"/>
      <c r="L96" s="120"/>
      <c r="M96" s="120"/>
      <c r="N96" s="57">
        <f t="shared" si="3"/>
        <v>0</v>
      </c>
      <c r="P96" s="237" t="s">
        <v>104</v>
      </c>
      <c r="Q96" s="238"/>
      <c r="R96" s="65" t="e">
        <f>AVERAGE('Vize-2'!AN6:AN85)*D96/100</f>
        <v>#DIV/0!</v>
      </c>
      <c r="S96" s="57" t="e">
        <f>AVERAGE('Vize-2'!AN6:AN85)*E96/100</f>
        <v>#DIV/0!</v>
      </c>
      <c r="T96" s="57" t="e">
        <f>AVERAGE('Vize-2'!AN6:AN85)*F96/100</f>
        <v>#DIV/0!</v>
      </c>
      <c r="U96" s="57" t="e">
        <f>AVERAGE('Vize-2'!AN6:AN85)*G96/100</f>
        <v>#DIV/0!</v>
      </c>
      <c r="V96" s="57" t="e">
        <f>AVERAGE('Vize-2'!AN6:AN85)*H96/100</f>
        <v>#DIV/0!</v>
      </c>
      <c r="W96" s="57" t="e">
        <f>AVERAGE('Vize-2'!AN6:AN85)*I96/100</f>
        <v>#DIV/0!</v>
      </c>
      <c r="X96" s="57" t="e">
        <f>AVERAGE('Vize-2'!AN6:AN85)*J96/100</f>
        <v>#DIV/0!</v>
      </c>
      <c r="Y96" s="57" t="e">
        <f>AVERAGE('Vize-2'!AN6:AN85)*K96/100</f>
        <v>#DIV/0!</v>
      </c>
      <c r="Z96" s="57" t="e">
        <f>AVERAGE('Vize-2'!AN6:AN85)*L96/100</f>
        <v>#DIV/0!</v>
      </c>
      <c r="AA96" s="57" t="e">
        <f>AVERAGE('Vize-2'!AN6:AN85)*M96/100</f>
        <v>#DIV/0!</v>
      </c>
      <c r="AB96" s="120">
        <f>'NOT Baremi'!AM15</f>
        <v>0</v>
      </c>
    </row>
    <row r="97" spans="2:28" x14ac:dyDescent="0.2">
      <c r="B97" s="237" t="s">
        <v>105</v>
      </c>
      <c r="C97" s="238"/>
      <c r="D97" s="120"/>
      <c r="E97" s="120"/>
      <c r="F97" s="120"/>
      <c r="G97" s="120"/>
      <c r="H97" s="120"/>
      <c r="I97" s="120"/>
      <c r="J97" s="120"/>
      <c r="K97" s="120"/>
      <c r="L97" s="120"/>
      <c r="M97" s="120"/>
      <c r="N97" s="57">
        <f t="shared" si="3"/>
        <v>0</v>
      </c>
      <c r="P97" s="237" t="s">
        <v>105</v>
      </c>
      <c r="Q97" s="238"/>
      <c r="R97" s="65" t="e">
        <f>AVERAGE('Vize-2'!AO6:AO85)*D97/100</f>
        <v>#DIV/0!</v>
      </c>
      <c r="S97" s="57" t="e">
        <f>AVERAGE('Vize-2'!AO6:AO85)*E97/100</f>
        <v>#DIV/0!</v>
      </c>
      <c r="T97" s="57" t="e">
        <f>AVERAGE('Vize-2'!AO6:AO85)*F97/100</f>
        <v>#DIV/0!</v>
      </c>
      <c r="U97" s="57" t="e">
        <f>AVERAGE('Vize-2'!AO6:AO85)*G97/100</f>
        <v>#DIV/0!</v>
      </c>
      <c r="V97" s="57" t="e">
        <f>AVERAGE('Vize-2'!AO6:AO85)*H97/100</f>
        <v>#DIV/0!</v>
      </c>
      <c r="W97" s="57" t="e">
        <f>AVERAGE('Vize-2'!AO6:AO85)*I97/100</f>
        <v>#DIV/0!</v>
      </c>
      <c r="X97" s="57" t="e">
        <f>AVERAGE('Vize-2'!AO6:AO85)*J97/100</f>
        <v>#DIV/0!</v>
      </c>
      <c r="Y97" s="57" t="e">
        <f>AVERAGE('Vize-2'!AO6:AO85)*K97/100</f>
        <v>#DIV/0!</v>
      </c>
      <c r="Z97" s="57" t="e">
        <f>AVERAGE('Vize-2'!AO6:AO85)*L97/100</f>
        <v>#DIV/0!</v>
      </c>
      <c r="AA97" s="57" t="e">
        <f>AVERAGE('Vize-2'!AO6:AO85)*M97/100</f>
        <v>#DIV/0!</v>
      </c>
      <c r="AB97" s="120">
        <f>'NOT Baremi'!AN15</f>
        <v>0</v>
      </c>
    </row>
    <row r="98" spans="2:28" x14ac:dyDescent="0.2">
      <c r="B98" s="237" t="s">
        <v>106</v>
      </c>
      <c r="C98" s="238"/>
      <c r="D98" s="120"/>
      <c r="E98" s="120"/>
      <c r="F98" s="120"/>
      <c r="G98" s="120"/>
      <c r="H98" s="120"/>
      <c r="I98" s="120"/>
      <c r="J98" s="120"/>
      <c r="K98" s="120"/>
      <c r="L98" s="120"/>
      <c r="M98" s="120"/>
      <c r="N98" s="57">
        <f t="shared" si="3"/>
        <v>0</v>
      </c>
      <c r="P98" s="237" t="s">
        <v>106</v>
      </c>
      <c r="Q98" s="238"/>
      <c r="R98" s="65" t="e">
        <f>AVERAGE('Vize-2'!AP6:AP85)*D98/100</f>
        <v>#DIV/0!</v>
      </c>
      <c r="S98" s="57" t="e">
        <f>AVERAGE('Vize-2'!AP6:AP85)*E98/100</f>
        <v>#DIV/0!</v>
      </c>
      <c r="T98" s="57" t="e">
        <f>AVERAGE('Vize-2'!AP6:AP85)*F98/100</f>
        <v>#DIV/0!</v>
      </c>
      <c r="U98" s="57" t="e">
        <f>AVERAGE('Vize-2'!AP6:AP85)*G98/100</f>
        <v>#DIV/0!</v>
      </c>
      <c r="V98" s="57" t="e">
        <f>AVERAGE('Vize-2'!AP6:AP85)*H98/100</f>
        <v>#DIV/0!</v>
      </c>
      <c r="W98" s="57" t="e">
        <f>AVERAGE('Vize-2'!AP6:AP85)*I98/100</f>
        <v>#DIV/0!</v>
      </c>
      <c r="X98" s="57" t="e">
        <f>AVERAGE('Vize-2'!AP6:AP85)*J98/100</f>
        <v>#DIV/0!</v>
      </c>
      <c r="Y98" s="57" t="e">
        <f>AVERAGE('Vize-2'!AP6:AP85)*K98/100</f>
        <v>#DIV/0!</v>
      </c>
      <c r="Z98" s="57" t="e">
        <f>AVERAGE('Vize-2'!AP6:AP85)*L98/100</f>
        <v>#DIV/0!</v>
      </c>
      <c r="AA98" s="57" t="e">
        <f>AVERAGE('Vize-2'!AP6:AP85)*M98/100</f>
        <v>#DIV/0!</v>
      </c>
      <c r="AB98" s="120">
        <f>'NOT Baremi'!AO15</f>
        <v>0</v>
      </c>
    </row>
    <row r="99" spans="2:28" x14ac:dyDescent="0.2">
      <c r="B99" s="237" t="s">
        <v>107</v>
      </c>
      <c r="C99" s="238"/>
      <c r="D99" s="120"/>
      <c r="E99" s="120"/>
      <c r="F99" s="120"/>
      <c r="G99" s="120"/>
      <c r="H99" s="120"/>
      <c r="I99" s="120"/>
      <c r="J99" s="120"/>
      <c r="K99" s="120"/>
      <c r="L99" s="120"/>
      <c r="M99" s="120"/>
      <c r="N99" s="57">
        <f t="shared" si="3"/>
        <v>0</v>
      </c>
      <c r="P99" s="237" t="s">
        <v>107</v>
      </c>
      <c r="Q99" s="238"/>
      <c r="R99" s="65" t="e">
        <f>AVERAGE('Vize-2'!AQ6:AQ85)*D99/100</f>
        <v>#DIV/0!</v>
      </c>
      <c r="S99" s="57" t="e">
        <f>AVERAGE('Vize-2'!AQ6:AQ85)*E99/100</f>
        <v>#DIV/0!</v>
      </c>
      <c r="T99" s="57" t="e">
        <f>AVERAGE('Vize-2'!AQ6:AQ85)*F99/100</f>
        <v>#DIV/0!</v>
      </c>
      <c r="U99" s="57" t="e">
        <f>AVERAGE('Vize-2'!AQ6:AQ85)*G99/100</f>
        <v>#DIV/0!</v>
      </c>
      <c r="V99" s="57" t="e">
        <f>AVERAGE('Vize-2'!AQ6:AQ85)*H99/100</f>
        <v>#DIV/0!</v>
      </c>
      <c r="W99" s="57" t="e">
        <f>AVERAGE('Vize-2'!AQ6:AQ85)*I99/100</f>
        <v>#DIV/0!</v>
      </c>
      <c r="X99" s="57" t="e">
        <f>AVERAGE('Vize-2'!AQ6:AQ85)*J99/100</f>
        <v>#DIV/0!</v>
      </c>
      <c r="Y99" s="57" t="e">
        <f>AVERAGE('Vize-2'!AQ6:AQ85)*K99/100</f>
        <v>#DIV/0!</v>
      </c>
      <c r="Z99" s="57" t="e">
        <f>AVERAGE('Vize-2'!AQ6:AQ85)*L99/100</f>
        <v>#DIV/0!</v>
      </c>
      <c r="AA99" s="57" t="e">
        <f>AVERAGE('Vize-2'!AQ6:AQ85)*M99/100</f>
        <v>#DIV/0!</v>
      </c>
      <c r="AB99" s="120">
        <f>'NOT Baremi'!AP15</f>
        <v>0</v>
      </c>
    </row>
    <row r="100" spans="2:28" x14ac:dyDescent="0.2">
      <c r="B100" s="237" t="s">
        <v>108</v>
      </c>
      <c r="C100" s="238"/>
      <c r="D100" s="120"/>
      <c r="E100" s="120"/>
      <c r="F100" s="120"/>
      <c r="G100" s="120"/>
      <c r="H100" s="120"/>
      <c r="I100" s="120"/>
      <c r="J100" s="120"/>
      <c r="K100" s="120"/>
      <c r="L100" s="120"/>
      <c r="M100" s="120"/>
      <c r="N100" s="57">
        <f t="shared" si="3"/>
        <v>0</v>
      </c>
      <c r="P100" s="237" t="s">
        <v>108</v>
      </c>
      <c r="Q100" s="238"/>
      <c r="R100" s="65" t="e">
        <f>AVERAGE('Vize-2'!AR6:AR85)*D100/100</f>
        <v>#DIV/0!</v>
      </c>
      <c r="S100" s="57" t="e">
        <f>AVERAGE('Vize-2'!AR6:AR85)*E100/100</f>
        <v>#DIV/0!</v>
      </c>
      <c r="T100" s="57" t="e">
        <f>AVERAGE('Vize-2'!AR6:AR85)*F100/100</f>
        <v>#DIV/0!</v>
      </c>
      <c r="U100" s="57" t="e">
        <f>AVERAGE('Vize-2'!AR6:AR85)*G100/100</f>
        <v>#DIV/0!</v>
      </c>
      <c r="V100" s="57" t="e">
        <f>AVERAGE('Vize-2'!AR6:AR85)*H100/100</f>
        <v>#DIV/0!</v>
      </c>
      <c r="W100" s="57" t="e">
        <f>AVERAGE('Vize-2'!AR6:AR85)*I100/100</f>
        <v>#DIV/0!</v>
      </c>
      <c r="X100" s="57" t="e">
        <f>AVERAGE('Vize-2'!AR6:AR85)*J100/100</f>
        <v>#DIV/0!</v>
      </c>
      <c r="Y100" s="57" t="e">
        <f>AVERAGE('Vize-2'!AR6:AR85)*K100/100</f>
        <v>#DIV/0!</v>
      </c>
      <c r="Z100" s="57" t="e">
        <f>AVERAGE('Vize-2'!AR6:AR85)*L100/100</f>
        <v>#DIV/0!</v>
      </c>
      <c r="AA100" s="57" t="e">
        <f>AVERAGE('Vize-2'!AR6:AR85)*M100/100</f>
        <v>#DIV/0!</v>
      </c>
      <c r="AB100" s="120">
        <f>'NOT Baremi'!AQ15</f>
        <v>0</v>
      </c>
    </row>
    <row r="101" spans="2:28" x14ac:dyDescent="0.2">
      <c r="B101" s="237" t="s">
        <v>109</v>
      </c>
      <c r="C101" s="238"/>
      <c r="D101" s="120"/>
      <c r="E101" s="120"/>
      <c r="F101" s="120"/>
      <c r="G101" s="120"/>
      <c r="H101" s="120"/>
      <c r="I101" s="120"/>
      <c r="J101" s="120"/>
      <c r="K101" s="120"/>
      <c r="L101" s="120"/>
      <c r="M101" s="120"/>
      <c r="N101" s="57">
        <f t="shared" si="3"/>
        <v>0</v>
      </c>
      <c r="P101" s="237" t="s">
        <v>109</v>
      </c>
      <c r="Q101" s="238"/>
      <c r="R101" s="65" t="e">
        <f>AVERAGE('Vize-2'!AS6:AS85)*D101/100</f>
        <v>#DIV/0!</v>
      </c>
      <c r="S101" s="57" t="e">
        <f>AVERAGE('Vize-2'!AS6:AS85)*E101/100</f>
        <v>#DIV/0!</v>
      </c>
      <c r="T101" s="57" t="e">
        <f>AVERAGE('Vize-2'!AS6:AS85)*F101/100</f>
        <v>#DIV/0!</v>
      </c>
      <c r="U101" s="57" t="e">
        <f>AVERAGE('Vize-2'!AS6:AS85)*G101/100</f>
        <v>#DIV/0!</v>
      </c>
      <c r="V101" s="57" t="e">
        <f>AVERAGE('Vize-2'!AS6:AS85)*H101/100</f>
        <v>#DIV/0!</v>
      </c>
      <c r="W101" s="57" t="e">
        <f>AVERAGE('Vize-2'!AS6:AS85)*I101/100</f>
        <v>#DIV/0!</v>
      </c>
      <c r="X101" s="57" t="e">
        <f>AVERAGE('Vize-2'!AS6:AS85)*J101/100</f>
        <v>#DIV/0!</v>
      </c>
      <c r="Y101" s="57" t="e">
        <f>AVERAGE('Vize-2'!AS6:AS85)*K101/100</f>
        <v>#DIV/0!</v>
      </c>
      <c r="Z101" s="57" t="e">
        <f>AVERAGE('Vize-2'!AS6:AS85)*L101/100</f>
        <v>#DIV/0!</v>
      </c>
      <c r="AA101" s="57" t="e">
        <f>AVERAGE('Vize-2'!AS6:AS85)*M101/100</f>
        <v>#DIV/0!</v>
      </c>
      <c r="AB101" s="120">
        <f>'NOT Baremi'!AR15</f>
        <v>0</v>
      </c>
    </row>
    <row r="102" spans="2:28" x14ac:dyDescent="0.2">
      <c r="B102" s="63"/>
      <c r="C102" s="63"/>
      <c r="P102" s="237" t="s">
        <v>84</v>
      </c>
      <c r="Q102" s="238"/>
      <c r="R102" s="57">
        <f>COUNTA(D62:D101)</f>
        <v>0</v>
      </c>
      <c r="S102" s="57">
        <f>COUNTA(E62:E101)</f>
        <v>0</v>
      </c>
      <c r="T102" s="57">
        <f t="shared" ref="T102:AA102" si="4">COUNTA(F62:F101)</f>
        <v>0</v>
      </c>
      <c r="U102" s="57">
        <f t="shared" si="4"/>
        <v>0</v>
      </c>
      <c r="V102" s="57">
        <f>COUNTA(H62:H101)</f>
        <v>0</v>
      </c>
      <c r="W102" s="57">
        <f>COUNTA(I62:I101)</f>
        <v>0</v>
      </c>
      <c r="X102" s="57">
        <f>COUNTA(J62:J101)</f>
        <v>0</v>
      </c>
      <c r="Y102" s="57">
        <f>COUNTA(K62:K101)</f>
        <v>0</v>
      </c>
      <c r="Z102" s="57">
        <f t="shared" si="4"/>
        <v>0</v>
      </c>
      <c r="AA102" s="57">
        <f t="shared" si="4"/>
        <v>0</v>
      </c>
      <c r="AB102" s="57"/>
    </row>
    <row r="103" spans="2:28" x14ac:dyDescent="0.2">
      <c r="B103" s="63"/>
      <c r="C103" s="63"/>
      <c r="P103" s="237" t="s">
        <v>83</v>
      </c>
      <c r="Q103" s="238"/>
      <c r="R103" s="58" t="e" cm="1">
        <f t="array" ref="R103">(AVERAGE(IF(D62:D101&lt;&gt;0,R62:R101)))*100/(AVERAGE(IF(D62:D101&lt;&gt;0,AB62:AB101)))</f>
        <v>#DIV/0!</v>
      </c>
      <c r="S103" s="58" t="e" cm="1">
        <f t="array" ref="S103">(AVERAGE(IF(E62:E101&lt;&gt;0,S62:S101)))*100/(AVERAGE(IF(E62:E101&lt;&gt;0,AB62:AB101)))</f>
        <v>#DIV/0!</v>
      </c>
      <c r="T103" s="58" t="e" cm="1">
        <f t="array" ref="T103">(AVERAGE(IF(F62:F101&lt;&gt;0,T62:T101)))*100/(AVERAGE(IF(F62:F101&lt;&gt;0,AB62:AB101)))</f>
        <v>#DIV/0!</v>
      </c>
      <c r="U103" s="58" t="e" cm="1">
        <f t="array" ref="U103">(AVERAGE(IF(G62:G101&lt;&gt;0,U62:U101)))*100/(AVERAGE(IF(G62:G101&lt;&gt;0,AB62:AB101)))</f>
        <v>#DIV/0!</v>
      </c>
      <c r="V103" s="58" t="e" cm="1">
        <f t="array" ref="V103">(AVERAGE(IF(H62:H101&lt;&gt;0,V62:V101)))*100/(AVERAGE(IF(H62:H101&lt;&gt;0,AB62:AB101)))</f>
        <v>#DIV/0!</v>
      </c>
      <c r="W103" s="58" t="e" cm="1">
        <f t="array" ref="W103">(AVERAGE(IF(I62:I101&lt;&gt;0,W62:W101)))*100/(AVERAGE(IF(I62:I101&lt;&gt;0,AB62:AB101)))</f>
        <v>#DIV/0!</v>
      </c>
      <c r="X103" s="58" t="e" cm="1">
        <f t="array" ref="X103">(AVERAGE(IF(J62:J101&lt;&gt;0,X62:X101)))*100/(AVERAGE(IF(J62:J101&lt;&gt;0,AB62:AB101)))</f>
        <v>#DIV/0!</v>
      </c>
      <c r="Y103" s="58" t="e" cm="1">
        <f t="array" ref="Y103">(AVERAGE(IF(K62:K101&lt;&gt;0,Y62:Y101)))*100/(AVERAGE(IF(K62:K101&lt;&gt;0,AB62:AB101)))</f>
        <v>#DIV/0!</v>
      </c>
      <c r="Z103" s="58" t="e" cm="1">
        <f t="array" ref="Z103">(AVERAGE(IF(L62:L101&lt;&gt;0,Z62:Z101)))*100/(AVERAGE(IF(L62:L101&lt;&gt;0,AB62:AB101)))</f>
        <v>#DIV/0!</v>
      </c>
      <c r="AA103" s="58" t="e" cm="1">
        <f t="array" ref="AA103">(AVERAGE(IF(M62:M101&lt;&gt;0,AA62:AA101)))*100/(AVERAGE(IF(M62:M101&lt;&gt;0,AB62:AB101)))</f>
        <v>#DIV/0!</v>
      </c>
      <c r="AB103" s="57"/>
    </row>
    <row r="104" spans="2:28" x14ac:dyDescent="0.2">
      <c r="B104" s="63"/>
      <c r="C104" s="63"/>
    </row>
    <row r="105" spans="2:28" x14ac:dyDescent="0.2">
      <c r="B105" s="63"/>
      <c r="C105" s="63"/>
    </row>
    <row r="106" spans="2:28" ht="15.75" x14ac:dyDescent="0.25">
      <c r="B106" s="236" t="s">
        <v>111</v>
      </c>
      <c r="C106" s="236"/>
      <c r="D106" s="236"/>
      <c r="E106" s="236"/>
      <c r="F106" s="236"/>
      <c r="G106" s="236"/>
      <c r="H106" s="236"/>
      <c r="I106" s="236"/>
      <c r="J106" s="236"/>
      <c r="K106" s="236"/>
      <c r="L106" s="236"/>
      <c r="M106" s="236"/>
      <c r="N106" s="236"/>
      <c r="P106" s="236" t="s">
        <v>117</v>
      </c>
      <c r="Q106" s="236"/>
      <c r="R106" s="236"/>
      <c r="S106" s="236"/>
      <c r="T106" s="236"/>
      <c r="U106" s="236"/>
      <c r="V106" s="236"/>
      <c r="W106" s="236"/>
      <c r="X106" s="236"/>
      <c r="Y106" s="236"/>
      <c r="Z106" s="236"/>
      <c r="AA106" s="236"/>
      <c r="AB106" s="236"/>
    </row>
    <row r="107" spans="2:28" x14ac:dyDescent="0.2">
      <c r="B107" s="237" t="s">
        <v>114</v>
      </c>
      <c r="C107" s="238"/>
      <c r="D107" s="45" t="s">
        <v>51</v>
      </c>
      <c r="E107" s="45" t="s">
        <v>52</v>
      </c>
      <c r="F107" s="45" t="s">
        <v>53</v>
      </c>
      <c r="G107" s="45" t="s">
        <v>54</v>
      </c>
      <c r="H107" s="45" t="s">
        <v>55</v>
      </c>
      <c r="I107" s="45" t="s">
        <v>56</v>
      </c>
      <c r="J107" s="45" t="s">
        <v>57</v>
      </c>
      <c r="K107" s="45" t="s">
        <v>58</v>
      </c>
      <c r="L107" s="45" t="s">
        <v>59</v>
      </c>
      <c r="M107" s="56" t="s">
        <v>60</v>
      </c>
      <c r="N107" s="56" t="s">
        <v>82</v>
      </c>
      <c r="P107" s="237" t="s">
        <v>61</v>
      </c>
      <c r="Q107" s="238"/>
      <c r="R107" s="45" t="s">
        <v>51</v>
      </c>
      <c r="S107" s="45" t="s">
        <v>52</v>
      </c>
      <c r="T107" s="45" t="s">
        <v>53</v>
      </c>
      <c r="U107" s="45" t="s">
        <v>54</v>
      </c>
      <c r="V107" s="45" t="s">
        <v>55</v>
      </c>
      <c r="W107" s="45" t="s">
        <v>56</v>
      </c>
      <c r="X107" s="45" t="s">
        <v>57</v>
      </c>
      <c r="Y107" s="45" t="s">
        <v>58</v>
      </c>
      <c r="Z107" s="45" t="s">
        <v>59</v>
      </c>
      <c r="AA107" s="56" t="s">
        <v>60</v>
      </c>
      <c r="AB107" s="45" t="s">
        <v>135</v>
      </c>
    </row>
    <row r="108" spans="2:28" x14ac:dyDescent="0.2">
      <c r="B108" s="237" t="s">
        <v>62</v>
      </c>
      <c r="C108" s="238"/>
      <c r="D108" s="137"/>
      <c r="E108" s="137"/>
      <c r="F108" s="137"/>
      <c r="G108" s="137"/>
      <c r="H108" s="137"/>
      <c r="I108" s="137"/>
      <c r="J108" s="137"/>
      <c r="K108" s="137"/>
      <c r="L108" s="137"/>
      <c r="M108" s="137"/>
      <c r="N108" s="57">
        <f t="shared" ref="N108:N117" si="5">COUNTA(D108:M108)</f>
        <v>0</v>
      </c>
      <c r="P108" s="237" t="s">
        <v>62</v>
      </c>
      <c r="Q108" s="238"/>
      <c r="R108" s="57" t="e">
        <f>AVERAGE(Final!F6:F85)*D108/100</f>
        <v>#DIV/0!</v>
      </c>
      <c r="S108" s="57" t="e">
        <f>AVERAGE(Final!F6:F85)*E108/100</f>
        <v>#DIV/0!</v>
      </c>
      <c r="T108" s="57" t="e">
        <f>AVERAGE(Final!F6:F85)*F108/100</f>
        <v>#DIV/0!</v>
      </c>
      <c r="U108" s="57" t="e">
        <f>AVERAGE(Final!F6:F85)*G108/100</f>
        <v>#DIV/0!</v>
      </c>
      <c r="V108" s="57" t="e">
        <f>AVERAGE(Final!F6:F85)*H108/100</f>
        <v>#DIV/0!</v>
      </c>
      <c r="W108" s="57" t="e">
        <f>AVERAGE(Final!F6:F85)*I108/100</f>
        <v>#DIV/0!</v>
      </c>
      <c r="X108" s="57" t="e">
        <f>AVERAGE(Final!F6:F85)*J108/100</f>
        <v>#DIV/0!</v>
      </c>
      <c r="Y108" s="57" t="e">
        <f>AVERAGE(Final!F6:F85)*K108/100</f>
        <v>#DIV/0!</v>
      </c>
      <c r="Z108" s="57" t="e">
        <f>AVERAGE(Final!F6:F85)*L108/100</f>
        <v>#DIV/0!</v>
      </c>
      <c r="AA108" s="57" t="e">
        <f>AVERAGE(Final!F6:F85)*M108/100</f>
        <v>#DIV/0!</v>
      </c>
      <c r="AB108" s="120">
        <f>'NOT Baremi'!E20</f>
        <v>0</v>
      </c>
    </row>
    <row r="109" spans="2:28" x14ac:dyDescent="0.2">
      <c r="B109" s="237" t="s">
        <v>63</v>
      </c>
      <c r="C109" s="238"/>
      <c r="D109" s="137"/>
      <c r="E109" s="137"/>
      <c r="F109" s="137"/>
      <c r="G109" s="137"/>
      <c r="H109" s="137"/>
      <c r="I109" s="137"/>
      <c r="J109" s="137"/>
      <c r="K109" s="137"/>
      <c r="L109" s="137"/>
      <c r="M109" s="137"/>
      <c r="N109" s="57">
        <f t="shared" si="5"/>
        <v>0</v>
      </c>
      <c r="P109" s="237" t="s">
        <v>63</v>
      </c>
      <c r="Q109" s="238"/>
      <c r="R109" s="57" t="e">
        <f>AVERAGE(Final!G6:G85)*D109/100</f>
        <v>#DIV/0!</v>
      </c>
      <c r="S109" s="57" t="e">
        <f>AVERAGE(Final!G6:G85)*E109/100</f>
        <v>#DIV/0!</v>
      </c>
      <c r="T109" s="57" t="e">
        <f>AVERAGE(Final!G6:G85)*F109/100</f>
        <v>#DIV/0!</v>
      </c>
      <c r="U109" s="57" t="e">
        <f>AVERAGE(Final!G6:G85)*G109/100</f>
        <v>#DIV/0!</v>
      </c>
      <c r="V109" s="57" t="e">
        <f>AVERAGE(Final!G6:G85)*H109/100</f>
        <v>#DIV/0!</v>
      </c>
      <c r="W109" s="57" t="e">
        <f>AVERAGE(Final!G6:G85)*I109/100</f>
        <v>#DIV/0!</v>
      </c>
      <c r="X109" s="57" t="e">
        <f>AVERAGE(Final!G6:G85)*J109/100</f>
        <v>#DIV/0!</v>
      </c>
      <c r="Y109" s="57" t="e">
        <f>AVERAGE(Final!G6:G85)*K109/100</f>
        <v>#DIV/0!</v>
      </c>
      <c r="Z109" s="57" t="e">
        <f>AVERAGE(Final!G6:G85)*L109/100</f>
        <v>#DIV/0!</v>
      </c>
      <c r="AA109" s="57" t="e">
        <f>AVERAGE(Final!G6:G85)*M109/100</f>
        <v>#DIV/0!</v>
      </c>
      <c r="AB109" s="120">
        <f>'NOT Baremi'!F20</f>
        <v>0</v>
      </c>
    </row>
    <row r="110" spans="2:28" x14ac:dyDescent="0.2">
      <c r="B110" s="237" t="s">
        <v>64</v>
      </c>
      <c r="C110" s="238"/>
      <c r="D110" s="137"/>
      <c r="E110" s="137"/>
      <c r="F110" s="137"/>
      <c r="G110" s="137"/>
      <c r="H110" s="137"/>
      <c r="I110" s="137"/>
      <c r="J110" s="137"/>
      <c r="K110" s="137"/>
      <c r="L110" s="137"/>
      <c r="M110" s="137"/>
      <c r="N110" s="57">
        <f t="shared" si="5"/>
        <v>0</v>
      </c>
      <c r="P110" s="237" t="s">
        <v>64</v>
      </c>
      <c r="Q110" s="238"/>
      <c r="R110" s="57" t="e">
        <f>AVERAGE(Final!H6:H85)*D110/100</f>
        <v>#DIV/0!</v>
      </c>
      <c r="S110" s="57" t="e">
        <f>AVERAGE(Final!H6:H85)*E110/100</f>
        <v>#DIV/0!</v>
      </c>
      <c r="T110" s="57" t="e">
        <f>AVERAGE(Final!H6:H85)*F110/100</f>
        <v>#DIV/0!</v>
      </c>
      <c r="U110" s="57" t="e">
        <f>AVERAGE(Final!H6:H85)*G110/100</f>
        <v>#DIV/0!</v>
      </c>
      <c r="V110" s="57" t="e">
        <f>AVERAGE(Final!H6:H85)*H110/100</f>
        <v>#DIV/0!</v>
      </c>
      <c r="W110" s="57" t="e">
        <f>AVERAGE(Final!H6:H85)*I110/100</f>
        <v>#DIV/0!</v>
      </c>
      <c r="X110" s="57" t="e">
        <f>AVERAGE(Final!H6:H85)*J110/100</f>
        <v>#DIV/0!</v>
      </c>
      <c r="Y110" s="57" t="e">
        <f>AVERAGE(Final!H6:H85)*K110/100</f>
        <v>#DIV/0!</v>
      </c>
      <c r="Z110" s="57" t="e">
        <f>AVERAGE(Final!H6:H85)*L110/100</f>
        <v>#DIV/0!</v>
      </c>
      <c r="AA110" s="57" t="e">
        <f>AVERAGE(Final!H6:H85)*M110/100</f>
        <v>#DIV/0!</v>
      </c>
      <c r="AB110" s="120">
        <f>'NOT Baremi'!G20</f>
        <v>0</v>
      </c>
    </row>
    <row r="111" spans="2:28" x14ac:dyDescent="0.2">
      <c r="B111" s="237" t="s">
        <v>65</v>
      </c>
      <c r="C111" s="238"/>
      <c r="D111" s="137"/>
      <c r="E111" s="137"/>
      <c r="F111" s="137"/>
      <c r="G111" s="137"/>
      <c r="H111" s="137"/>
      <c r="I111" s="137"/>
      <c r="J111" s="137"/>
      <c r="K111" s="137"/>
      <c r="L111" s="137"/>
      <c r="M111" s="137"/>
      <c r="N111" s="57">
        <f t="shared" si="5"/>
        <v>0</v>
      </c>
      <c r="P111" s="237" t="s">
        <v>65</v>
      </c>
      <c r="Q111" s="238"/>
      <c r="R111" s="57" t="e">
        <f>AVERAGE(Final!I6:I85)*D111/100</f>
        <v>#DIV/0!</v>
      </c>
      <c r="S111" s="57" t="e">
        <f>AVERAGE(Final!I6:I85)*E111/100</f>
        <v>#DIV/0!</v>
      </c>
      <c r="T111" s="57" t="e">
        <f>AVERAGE(Final!I6:I85)*F111/100</f>
        <v>#DIV/0!</v>
      </c>
      <c r="U111" s="57" t="e">
        <f>AVERAGE(Final!I6:I85)*G111/100</f>
        <v>#DIV/0!</v>
      </c>
      <c r="V111" s="57" t="e">
        <f>AVERAGE(Final!I6:I85)*H111/100</f>
        <v>#DIV/0!</v>
      </c>
      <c r="W111" s="57" t="e">
        <f>AVERAGE(Final!I6:I85)*I111/100</f>
        <v>#DIV/0!</v>
      </c>
      <c r="X111" s="57" t="e">
        <f>AVERAGE(Final!I6:I85)*J111/100</f>
        <v>#DIV/0!</v>
      </c>
      <c r="Y111" s="57" t="e">
        <f>AVERAGE(Final!I6:I85)*K111/100</f>
        <v>#DIV/0!</v>
      </c>
      <c r="Z111" s="57" t="e">
        <f>AVERAGE(Final!I6:I85)*L111/100</f>
        <v>#DIV/0!</v>
      </c>
      <c r="AA111" s="57" t="e">
        <f>AVERAGE(Final!I6:I85)*M111/100</f>
        <v>#DIV/0!</v>
      </c>
      <c r="AB111" s="120">
        <f>'NOT Baremi'!H20</f>
        <v>0</v>
      </c>
    </row>
    <row r="112" spans="2:28" x14ac:dyDescent="0.2">
      <c r="B112" s="237" t="s">
        <v>66</v>
      </c>
      <c r="C112" s="238"/>
      <c r="D112" s="137"/>
      <c r="E112" s="137"/>
      <c r="F112" s="137"/>
      <c r="G112" s="137"/>
      <c r="H112" s="137"/>
      <c r="I112" s="137"/>
      <c r="J112" s="137"/>
      <c r="K112" s="137"/>
      <c r="L112" s="137"/>
      <c r="M112" s="137"/>
      <c r="N112" s="57">
        <f t="shared" si="5"/>
        <v>0</v>
      </c>
      <c r="P112" s="237" t="s">
        <v>66</v>
      </c>
      <c r="Q112" s="238"/>
      <c r="R112" s="57" t="e">
        <f>AVERAGE(Final!J6:J85)*D112/100</f>
        <v>#DIV/0!</v>
      </c>
      <c r="S112" s="57" t="e">
        <f>AVERAGE(Final!J6:J85)*E112/100</f>
        <v>#DIV/0!</v>
      </c>
      <c r="T112" s="57" t="e">
        <f>AVERAGE(Final!J6:J85)*F112/100</f>
        <v>#DIV/0!</v>
      </c>
      <c r="U112" s="57" t="e">
        <f>AVERAGE(Final!J6:J85)*G112/100</f>
        <v>#DIV/0!</v>
      </c>
      <c r="V112" s="57" t="e">
        <f>AVERAGE(Final!J6:J85)*H112/100</f>
        <v>#DIV/0!</v>
      </c>
      <c r="W112" s="57" t="e">
        <f>AVERAGE(Final!J6:J85)*I112/100</f>
        <v>#DIV/0!</v>
      </c>
      <c r="X112" s="57" t="e">
        <f>AVERAGE(Final!J6:J85)*J112/100</f>
        <v>#DIV/0!</v>
      </c>
      <c r="Y112" s="57" t="e">
        <f>AVERAGE(Final!J6:J85)*K112/100</f>
        <v>#DIV/0!</v>
      </c>
      <c r="Z112" s="57" t="e">
        <f>AVERAGE(Final!J6:J85)*L112/100</f>
        <v>#DIV/0!</v>
      </c>
      <c r="AA112" s="57" t="e">
        <f>AVERAGE(Final!J6:J85)*M112/100</f>
        <v>#DIV/0!</v>
      </c>
      <c r="AB112" s="120">
        <f>'NOT Baremi'!I20</f>
        <v>0</v>
      </c>
    </row>
    <row r="113" spans="2:28" x14ac:dyDescent="0.2">
      <c r="B113" s="237" t="s">
        <v>67</v>
      </c>
      <c r="C113" s="238"/>
      <c r="D113" s="137"/>
      <c r="E113" s="137"/>
      <c r="F113" s="137"/>
      <c r="G113" s="137"/>
      <c r="H113" s="137"/>
      <c r="I113" s="137"/>
      <c r="J113" s="137"/>
      <c r="K113" s="137"/>
      <c r="L113" s="137"/>
      <c r="M113" s="137"/>
      <c r="N113" s="57">
        <f t="shared" si="5"/>
        <v>0</v>
      </c>
      <c r="P113" s="237" t="s">
        <v>67</v>
      </c>
      <c r="Q113" s="238"/>
      <c r="R113" s="57" t="e">
        <f>AVERAGE(Final!K6:K85)*D113/100</f>
        <v>#DIV/0!</v>
      </c>
      <c r="S113" s="57" t="e">
        <f>AVERAGE(Final!K6:K85)*E113/100</f>
        <v>#DIV/0!</v>
      </c>
      <c r="T113" s="57" t="e">
        <f>AVERAGE(Final!K6:K85)*F113/100</f>
        <v>#DIV/0!</v>
      </c>
      <c r="U113" s="57" t="e">
        <f>AVERAGE(Final!K6:K85)*G113/100</f>
        <v>#DIV/0!</v>
      </c>
      <c r="V113" s="57" t="e">
        <f>AVERAGE(Final!K6:K85)*H113/100</f>
        <v>#DIV/0!</v>
      </c>
      <c r="W113" s="57" t="e">
        <f>AVERAGE(Final!K6:K85)*I113/100</f>
        <v>#DIV/0!</v>
      </c>
      <c r="X113" s="57" t="e">
        <f>AVERAGE(Final!K6:K85)*J113/100</f>
        <v>#DIV/0!</v>
      </c>
      <c r="Y113" s="57" t="e">
        <f>AVERAGE(Final!K6:K85)*K113/100</f>
        <v>#DIV/0!</v>
      </c>
      <c r="Z113" s="57" t="e">
        <f>AVERAGE(Final!K6:K85)*L113/100</f>
        <v>#DIV/0!</v>
      </c>
      <c r="AA113" s="57" t="e">
        <f>AVERAGE(Final!K6:K85)*M113/100</f>
        <v>#DIV/0!</v>
      </c>
      <c r="AB113" s="120">
        <f>'NOT Baremi'!J20</f>
        <v>0</v>
      </c>
    </row>
    <row r="114" spans="2:28" x14ac:dyDescent="0.2">
      <c r="B114" s="237" t="s">
        <v>68</v>
      </c>
      <c r="C114" s="238"/>
      <c r="D114" s="137"/>
      <c r="E114" s="137"/>
      <c r="F114" s="137"/>
      <c r="G114" s="137"/>
      <c r="H114" s="137"/>
      <c r="I114" s="137"/>
      <c r="J114" s="137"/>
      <c r="K114" s="137"/>
      <c r="L114" s="137"/>
      <c r="M114" s="137"/>
      <c r="N114" s="57">
        <f t="shared" si="5"/>
        <v>0</v>
      </c>
      <c r="P114" s="237" t="s">
        <v>68</v>
      </c>
      <c r="Q114" s="238"/>
      <c r="R114" s="57" t="e">
        <f>AVERAGE(Final!L6:L85)*D114/100</f>
        <v>#DIV/0!</v>
      </c>
      <c r="S114" s="57" t="e">
        <f>AVERAGE(Final!L6:L85)*E114/100</f>
        <v>#DIV/0!</v>
      </c>
      <c r="T114" s="57" t="e">
        <f>AVERAGE(Final!L6:L85)*F114/100</f>
        <v>#DIV/0!</v>
      </c>
      <c r="U114" s="57" t="e">
        <f>AVERAGE(Final!L6:L85)*G114/100</f>
        <v>#DIV/0!</v>
      </c>
      <c r="V114" s="57" t="e">
        <f>AVERAGE(Final!L6:L85)*H114/100</f>
        <v>#DIV/0!</v>
      </c>
      <c r="W114" s="57" t="e">
        <f>AVERAGE(Final!L6:L85)*I114/100</f>
        <v>#DIV/0!</v>
      </c>
      <c r="X114" s="57" t="e">
        <f>AVERAGE(Final!L6:L85)*J114/100</f>
        <v>#DIV/0!</v>
      </c>
      <c r="Y114" s="57" t="e">
        <f>AVERAGE(Final!L6:L85)*K114/100</f>
        <v>#DIV/0!</v>
      </c>
      <c r="Z114" s="57" t="e">
        <f>AVERAGE(Final!L6:L85)*L114/100</f>
        <v>#DIV/0!</v>
      </c>
      <c r="AA114" s="57" t="e">
        <f>AVERAGE(Final!L6:L85)*M114/100</f>
        <v>#DIV/0!</v>
      </c>
      <c r="AB114" s="120">
        <f>'NOT Baremi'!K20</f>
        <v>0</v>
      </c>
    </row>
    <row r="115" spans="2:28" x14ac:dyDescent="0.2">
      <c r="B115" s="237" t="s">
        <v>69</v>
      </c>
      <c r="C115" s="238"/>
      <c r="D115" s="137"/>
      <c r="E115" s="137"/>
      <c r="F115" s="137"/>
      <c r="G115" s="137"/>
      <c r="H115" s="137"/>
      <c r="I115" s="137"/>
      <c r="J115" s="137"/>
      <c r="K115" s="137"/>
      <c r="L115" s="137"/>
      <c r="M115" s="137"/>
      <c r="N115" s="57">
        <f t="shared" si="5"/>
        <v>0</v>
      </c>
      <c r="P115" s="237" t="s">
        <v>69</v>
      </c>
      <c r="Q115" s="238"/>
      <c r="R115" s="57" t="e">
        <f>AVERAGE(Final!M6:M85)*D115/100</f>
        <v>#DIV/0!</v>
      </c>
      <c r="S115" s="57" t="e">
        <f>AVERAGE(Final!M6:M85)*E115/100</f>
        <v>#DIV/0!</v>
      </c>
      <c r="T115" s="57" t="e">
        <f>AVERAGE(Final!M6:M85)*F115/100</f>
        <v>#DIV/0!</v>
      </c>
      <c r="U115" s="57" t="e">
        <f>AVERAGE(Final!M6:M85)*G115/100</f>
        <v>#DIV/0!</v>
      </c>
      <c r="V115" s="57" t="e">
        <f>AVERAGE(Final!M6:M85)*H115/100</f>
        <v>#DIV/0!</v>
      </c>
      <c r="W115" s="57" t="e">
        <f>AVERAGE(Final!M6:M85)*I115/100</f>
        <v>#DIV/0!</v>
      </c>
      <c r="X115" s="57" t="e">
        <f>AVERAGE(Final!M6:M85)*J115/100</f>
        <v>#DIV/0!</v>
      </c>
      <c r="Y115" s="57" t="e">
        <f>AVERAGE(Final!M6:M85)*K115/100</f>
        <v>#DIV/0!</v>
      </c>
      <c r="Z115" s="57" t="e">
        <f>AVERAGE(Final!M6:M85)*L115/100</f>
        <v>#DIV/0!</v>
      </c>
      <c r="AA115" s="57" t="e">
        <f>AVERAGE(Final!M6:M85)*M115/100</f>
        <v>#DIV/0!</v>
      </c>
      <c r="AB115" s="120">
        <f>'NOT Baremi'!L20</f>
        <v>0</v>
      </c>
    </row>
    <row r="116" spans="2:28" x14ac:dyDescent="0.2">
      <c r="B116" s="237" t="s">
        <v>70</v>
      </c>
      <c r="C116" s="238"/>
      <c r="D116" s="137"/>
      <c r="E116" s="137"/>
      <c r="F116" s="137"/>
      <c r="G116" s="137"/>
      <c r="H116" s="137"/>
      <c r="I116" s="137"/>
      <c r="J116" s="137"/>
      <c r="K116" s="137"/>
      <c r="L116" s="137"/>
      <c r="M116" s="137"/>
      <c r="N116" s="57">
        <f t="shared" si="5"/>
        <v>0</v>
      </c>
      <c r="P116" s="237" t="s">
        <v>70</v>
      </c>
      <c r="Q116" s="238"/>
      <c r="R116" s="57" t="e">
        <f>AVERAGE(Final!N6:N85)*D116/100</f>
        <v>#DIV/0!</v>
      </c>
      <c r="S116" s="57" t="e">
        <f>AVERAGE(Final!N6:N85)*E116/100</f>
        <v>#DIV/0!</v>
      </c>
      <c r="T116" s="57" t="e">
        <f>AVERAGE(Final!N6:N85)*F116/100</f>
        <v>#DIV/0!</v>
      </c>
      <c r="U116" s="57" t="e">
        <f>AVERAGE(Final!N6:N85)*G116/100</f>
        <v>#DIV/0!</v>
      </c>
      <c r="V116" s="57" t="e">
        <f>AVERAGE(Final!N6:N85)*H116/100</f>
        <v>#DIV/0!</v>
      </c>
      <c r="W116" s="57" t="e">
        <f>AVERAGE(Final!N6:N85)*I116/100</f>
        <v>#DIV/0!</v>
      </c>
      <c r="X116" s="57" t="e">
        <f>AVERAGE(Final!N6:N85)*J116/100</f>
        <v>#DIV/0!</v>
      </c>
      <c r="Y116" s="57" t="e">
        <f>AVERAGE(Final!N6:N85)*K116/100</f>
        <v>#DIV/0!</v>
      </c>
      <c r="Z116" s="57" t="e">
        <f>AVERAGE(Final!N6:N85)*L116/100</f>
        <v>#DIV/0!</v>
      </c>
      <c r="AA116" s="57" t="e">
        <f>AVERAGE(Final!N6:N85)*M116/100</f>
        <v>#DIV/0!</v>
      </c>
      <c r="AB116" s="120">
        <f>'NOT Baremi'!M20</f>
        <v>0</v>
      </c>
    </row>
    <row r="117" spans="2:28" x14ac:dyDescent="0.2">
      <c r="B117" s="237" t="s">
        <v>71</v>
      </c>
      <c r="C117" s="238"/>
      <c r="D117" s="137"/>
      <c r="E117" s="137"/>
      <c r="F117" s="137"/>
      <c r="G117" s="137"/>
      <c r="H117" s="137"/>
      <c r="I117" s="137"/>
      <c r="J117" s="137"/>
      <c r="K117" s="137"/>
      <c r="L117" s="137"/>
      <c r="M117" s="137"/>
      <c r="N117" s="57">
        <f t="shared" si="5"/>
        <v>0</v>
      </c>
      <c r="P117" s="237" t="s">
        <v>71</v>
      </c>
      <c r="Q117" s="238"/>
      <c r="R117" s="57" t="e">
        <f>AVERAGE(Final!O6:O85)*D117/100</f>
        <v>#DIV/0!</v>
      </c>
      <c r="S117" s="57" t="e">
        <f>AVERAGE(Final!O6:O85)*E117/100</f>
        <v>#DIV/0!</v>
      </c>
      <c r="T117" s="57" t="e">
        <f>AVERAGE(Final!O6:O85)*F117/100</f>
        <v>#DIV/0!</v>
      </c>
      <c r="U117" s="57" t="e">
        <f>AVERAGE(Final!O6:O85)*G117/100</f>
        <v>#DIV/0!</v>
      </c>
      <c r="V117" s="57" t="e">
        <f>AVERAGE(Final!O6:O85)*H117/100</f>
        <v>#DIV/0!</v>
      </c>
      <c r="W117" s="57" t="e">
        <f>AVERAGE(Final!O6:O85)*I117/100</f>
        <v>#DIV/0!</v>
      </c>
      <c r="X117" s="57" t="e">
        <f>AVERAGE(Final!O6:O85)*J117/100</f>
        <v>#DIV/0!</v>
      </c>
      <c r="Y117" s="57" t="e">
        <f>AVERAGE(Final!O6:O85)*K117/100</f>
        <v>#DIV/0!</v>
      </c>
      <c r="Z117" s="57" t="e">
        <f>AVERAGE(Final!O6:O85)*L117/100</f>
        <v>#DIV/0!</v>
      </c>
      <c r="AA117" s="57" t="e">
        <f>AVERAGE(Final!O6:O85)*M117/100</f>
        <v>#DIV/0!</v>
      </c>
      <c r="AB117" s="120">
        <f>'NOT Baremi'!N20</f>
        <v>0</v>
      </c>
    </row>
    <row r="118" spans="2:28" x14ac:dyDescent="0.2">
      <c r="B118" s="237" t="s">
        <v>72</v>
      </c>
      <c r="C118" s="238"/>
      <c r="D118" s="137"/>
      <c r="E118" s="137"/>
      <c r="F118" s="137"/>
      <c r="G118" s="137"/>
      <c r="H118" s="137"/>
      <c r="I118" s="137"/>
      <c r="J118" s="137"/>
      <c r="K118" s="137"/>
      <c r="L118" s="137"/>
      <c r="M118" s="137"/>
      <c r="N118" s="57">
        <f t="shared" ref="N118:N147" si="6">COUNTA(D118:M118)</f>
        <v>0</v>
      </c>
      <c r="P118" s="237" t="s">
        <v>72</v>
      </c>
      <c r="Q118" s="238"/>
      <c r="R118" s="57" t="e">
        <f>AVERAGE(Final!P6:P85)*D118/100</f>
        <v>#DIV/0!</v>
      </c>
      <c r="S118" s="57" t="e">
        <f>AVERAGE(Final!P6:P85)*E118/100</f>
        <v>#DIV/0!</v>
      </c>
      <c r="T118" s="57" t="e">
        <f>AVERAGE(Final!P6:P85)*F118/100</f>
        <v>#DIV/0!</v>
      </c>
      <c r="U118" s="57" t="e">
        <f>AVERAGE(Final!P6:P85)*G118/100</f>
        <v>#DIV/0!</v>
      </c>
      <c r="V118" s="57" t="e">
        <f>AVERAGE(Final!P6:P85)*H118/100</f>
        <v>#DIV/0!</v>
      </c>
      <c r="W118" s="57" t="e">
        <f>AVERAGE(Final!P6:P85)*I118/100</f>
        <v>#DIV/0!</v>
      </c>
      <c r="X118" s="57" t="e">
        <f>AVERAGE(Final!P6:P85)*J118/100</f>
        <v>#DIV/0!</v>
      </c>
      <c r="Y118" s="57" t="e">
        <f>AVERAGE(Final!P6:P85)*K118/100</f>
        <v>#DIV/0!</v>
      </c>
      <c r="Z118" s="57" t="e">
        <f>AVERAGE(Final!P6:P85)*L118/100</f>
        <v>#DIV/0!</v>
      </c>
      <c r="AA118" s="57" t="e">
        <f>AVERAGE(Final!P6:P85)*M118/100</f>
        <v>#DIV/0!</v>
      </c>
      <c r="AB118" s="120">
        <f>'NOT Baremi'!O20</f>
        <v>0</v>
      </c>
    </row>
    <row r="119" spans="2:28" x14ac:dyDescent="0.2">
      <c r="B119" s="237" t="s">
        <v>73</v>
      </c>
      <c r="C119" s="238"/>
      <c r="D119" s="137"/>
      <c r="E119" s="137"/>
      <c r="F119" s="137"/>
      <c r="G119" s="137"/>
      <c r="H119" s="137"/>
      <c r="I119" s="137"/>
      <c r="J119" s="137"/>
      <c r="K119" s="137"/>
      <c r="L119" s="137"/>
      <c r="M119" s="137"/>
      <c r="N119" s="57">
        <f t="shared" si="6"/>
        <v>0</v>
      </c>
      <c r="P119" s="237" t="s">
        <v>73</v>
      </c>
      <c r="Q119" s="238"/>
      <c r="R119" s="57" t="e">
        <f>AVERAGE(Final!Q6:Q85)*D119/100</f>
        <v>#DIV/0!</v>
      </c>
      <c r="S119" s="57" t="e">
        <f>AVERAGE(Final!Q6:Q85)*E119/100</f>
        <v>#DIV/0!</v>
      </c>
      <c r="T119" s="57" t="e">
        <f>AVERAGE(Final!Q6:Q85)*F119/100</f>
        <v>#DIV/0!</v>
      </c>
      <c r="U119" s="57" t="e">
        <f>AVERAGE(Final!Q6:Q85)*G119/100</f>
        <v>#DIV/0!</v>
      </c>
      <c r="V119" s="57" t="e">
        <f>AVERAGE(Final!Q6:Q85)*H119/100</f>
        <v>#DIV/0!</v>
      </c>
      <c r="W119" s="57" t="e">
        <f>AVERAGE(Final!Q6:Q85)*I119/100</f>
        <v>#DIV/0!</v>
      </c>
      <c r="X119" s="57" t="e">
        <f>AVERAGE(Final!Q6:Q85)*J119/100</f>
        <v>#DIV/0!</v>
      </c>
      <c r="Y119" s="57" t="e">
        <f>AVERAGE(Final!Q6:Q85)*K119/100</f>
        <v>#DIV/0!</v>
      </c>
      <c r="Z119" s="57" t="e">
        <f>AVERAGE(Final!Q6:Q85)*L119/100</f>
        <v>#DIV/0!</v>
      </c>
      <c r="AA119" s="57" t="e">
        <f>AVERAGE(Final!Q6:Q85)*M119/100</f>
        <v>#DIV/0!</v>
      </c>
      <c r="AB119" s="120">
        <f>'NOT Baremi'!P20</f>
        <v>0</v>
      </c>
    </row>
    <row r="120" spans="2:28" x14ac:dyDescent="0.2">
      <c r="B120" s="237" t="s">
        <v>74</v>
      </c>
      <c r="C120" s="238"/>
      <c r="D120" s="137"/>
      <c r="E120" s="137"/>
      <c r="F120" s="137"/>
      <c r="G120" s="137"/>
      <c r="H120" s="137"/>
      <c r="I120" s="137"/>
      <c r="J120" s="137"/>
      <c r="K120" s="137"/>
      <c r="L120" s="137"/>
      <c r="M120" s="137"/>
      <c r="N120" s="57">
        <f t="shared" si="6"/>
        <v>0</v>
      </c>
      <c r="P120" s="237" t="s">
        <v>74</v>
      </c>
      <c r="Q120" s="238"/>
      <c r="R120" s="57" t="e">
        <f>AVERAGE(Final!R6:R85)*D120/100</f>
        <v>#DIV/0!</v>
      </c>
      <c r="S120" s="57" t="e">
        <f>AVERAGE(Final!R6:R85)*E120/100</f>
        <v>#DIV/0!</v>
      </c>
      <c r="T120" s="57" t="e">
        <f>AVERAGE(Final!R6:R85)*F120/100</f>
        <v>#DIV/0!</v>
      </c>
      <c r="U120" s="57" t="e">
        <f>AVERAGE(Final!R6:R85)*G120/100</f>
        <v>#DIV/0!</v>
      </c>
      <c r="V120" s="57" t="e">
        <f>AVERAGE(Final!R6:R85)*H120/100</f>
        <v>#DIV/0!</v>
      </c>
      <c r="W120" s="57" t="e">
        <f>AVERAGE(Final!R6:R85)*I120/100</f>
        <v>#DIV/0!</v>
      </c>
      <c r="X120" s="57" t="e">
        <f>AVERAGE(Final!R6:R85)*J120/100</f>
        <v>#DIV/0!</v>
      </c>
      <c r="Y120" s="57" t="e">
        <f>AVERAGE(Final!R6:R85)*K120/100</f>
        <v>#DIV/0!</v>
      </c>
      <c r="Z120" s="57" t="e">
        <f>AVERAGE(Final!R6:R85)*L120/100</f>
        <v>#DIV/0!</v>
      </c>
      <c r="AA120" s="57" t="e">
        <f>AVERAGE(Final!R6:R85)*M120/100</f>
        <v>#DIV/0!</v>
      </c>
      <c r="AB120" s="120">
        <f>'NOT Baremi'!Q20</f>
        <v>0</v>
      </c>
    </row>
    <row r="121" spans="2:28" x14ac:dyDescent="0.2">
      <c r="B121" s="237" t="s">
        <v>75</v>
      </c>
      <c r="C121" s="238"/>
      <c r="D121" s="137"/>
      <c r="E121" s="137"/>
      <c r="F121" s="137"/>
      <c r="G121" s="137"/>
      <c r="H121" s="137"/>
      <c r="I121" s="137"/>
      <c r="J121" s="137"/>
      <c r="K121" s="137"/>
      <c r="L121" s="137"/>
      <c r="M121" s="137"/>
      <c r="N121" s="57">
        <f t="shared" si="6"/>
        <v>0</v>
      </c>
      <c r="P121" s="237" t="s">
        <v>75</v>
      </c>
      <c r="Q121" s="238"/>
      <c r="R121" s="57" t="e">
        <f>AVERAGE(Final!S6:S85)*D121/100</f>
        <v>#DIV/0!</v>
      </c>
      <c r="S121" s="57" t="e">
        <f>AVERAGE(Final!S6:S85)*E121/100</f>
        <v>#DIV/0!</v>
      </c>
      <c r="T121" s="57" t="e">
        <f>AVERAGE(Final!S6:S85)*F121/100</f>
        <v>#DIV/0!</v>
      </c>
      <c r="U121" s="57" t="e">
        <f>AVERAGE(Final!S6:S85)*G121/100</f>
        <v>#DIV/0!</v>
      </c>
      <c r="V121" s="57" t="e">
        <f>AVERAGE(Final!S6:S85)*H121/100</f>
        <v>#DIV/0!</v>
      </c>
      <c r="W121" s="57" t="e">
        <f>AVERAGE(Final!S6:S85)*I121/100</f>
        <v>#DIV/0!</v>
      </c>
      <c r="X121" s="57" t="e">
        <f>AVERAGE(Final!S6:S85)*J121/100</f>
        <v>#DIV/0!</v>
      </c>
      <c r="Y121" s="57" t="e">
        <f>AVERAGE(Final!S6:S85)*K121/100</f>
        <v>#DIV/0!</v>
      </c>
      <c r="Z121" s="57" t="e">
        <f>AVERAGE(Final!S6:S85)*L121/100</f>
        <v>#DIV/0!</v>
      </c>
      <c r="AA121" s="57" t="e">
        <f>AVERAGE(Final!S6:S85)*M121/100</f>
        <v>#DIV/0!</v>
      </c>
      <c r="AB121" s="120">
        <f>'NOT Baremi'!R20</f>
        <v>0</v>
      </c>
    </row>
    <row r="122" spans="2:28" x14ac:dyDescent="0.2">
      <c r="B122" s="237" t="s">
        <v>76</v>
      </c>
      <c r="C122" s="238"/>
      <c r="D122" s="137"/>
      <c r="E122" s="137"/>
      <c r="F122" s="137"/>
      <c r="G122" s="137"/>
      <c r="H122" s="137"/>
      <c r="I122" s="137"/>
      <c r="J122" s="137"/>
      <c r="K122" s="137"/>
      <c r="L122" s="137"/>
      <c r="M122" s="137"/>
      <c r="N122" s="57">
        <f t="shared" si="6"/>
        <v>0</v>
      </c>
      <c r="P122" s="237" t="s">
        <v>76</v>
      </c>
      <c r="Q122" s="238"/>
      <c r="R122" s="57" t="e">
        <f>AVERAGE(Final!T6:T85)*D122/100</f>
        <v>#DIV/0!</v>
      </c>
      <c r="S122" s="57" t="e">
        <f>AVERAGE(Final!T6:T85)*E122/100</f>
        <v>#DIV/0!</v>
      </c>
      <c r="T122" s="57" t="e">
        <f>AVERAGE(Final!T6:T85)*F122/100</f>
        <v>#DIV/0!</v>
      </c>
      <c r="U122" s="57" t="e">
        <f>AVERAGE(Final!T6:T85)*G122/100</f>
        <v>#DIV/0!</v>
      </c>
      <c r="V122" s="57" t="e">
        <f>AVERAGE(Final!T6:T85)*H122/100</f>
        <v>#DIV/0!</v>
      </c>
      <c r="W122" s="57" t="e">
        <f>AVERAGE(Final!T6:T85)*I122/100</f>
        <v>#DIV/0!</v>
      </c>
      <c r="X122" s="57" t="e">
        <f>AVERAGE(Final!T6:T85)*J122/100</f>
        <v>#DIV/0!</v>
      </c>
      <c r="Y122" s="57" t="e">
        <f>AVERAGE(Final!T6:T85)*K122/100</f>
        <v>#DIV/0!</v>
      </c>
      <c r="Z122" s="57" t="e">
        <f>AVERAGE(Final!T6:T85)*L122/100</f>
        <v>#DIV/0!</v>
      </c>
      <c r="AA122" s="57" t="e">
        <f>AVERAGE(Final!T6:T85)*M122/100</f>
        <v>#DIV/0!</v>
      </c>
      <c r="AB122" s="120">
        <f>'NOT Baremi'!S20</f>
        <v>0</v>
      </c>
    </row>
    <row r="123" spans="2:28" x14ac:dyDescent="0.2">
      <c r="B123" s="237" t="s">
        <v>77</v>
      </c>
      <c r="C123" s="238"/>
      <c r="D123" s="137"/>
      <c r="E123" s="137"/>
      <c r="F123" s="137"/>
      <c r="G123" s="137"/>
      <c r="H123" s="137"/>
      <c r="I123" s="137"/>
      <c r="J123" s="137"/>
      <c r="K123" s="137"/>
      <c r="L123" s="137"/>
      <c r="M123" s="137"/>
      <c r="N123" s="57">
        <f t="shared" si="6"/>
        <v>0</v>
      </c>
      <c r="P123" s="237" t="s">
        <v>77</v>
      </c>
      <c r="Q123" s="238"/>
      <c r="R123" s="57" t="e">
        <f>AVERAGE(Final!U6:U85)*D123/100</f>
        <v>#DIV/0!</v>
      </c>
      <c r="S123" s="57" t="e">
        <f>AVERAGE(Final!U6:U85)*E123/100</f>
        <v>#DIV/0!</v>
      </c>
      <c r="T123" s="57" t="e">
        <f>AVERAGE(Final!U6:U85)*F123/100</f>
        <v>#DIV/0!</v>
      </c>
      <c r="U123" s="57" t="e">
        <f>AVERAGE(Final!U6:U85)*G123/100</f>
        <v>#DIV/0!</v>
      </c>
      <c r="V123" s="57" t="e">
        <f>AVERAGE(Final!U6:U85)*H123/100</f>
        <v>#DIV/0!</v>
      </c>
      <c r="W123" s="57" t="e">
        <f>AVERAGE(Final!U6:U85)*I123/100</f>
        <v>#DIV/0!</v>
      </c>
      <c r="X123" s="57" t="e">
        <f>AVERAGE(Final!U6:U85)*J123/100</f>
        <v>#DIV/0!</v>
      </c>
      <c r="Y123" s="57" t="e">
        <f>AVERAGE(Final!U6:U85)*K123/100</f>
        <v>#DIV/0!</v>
      </c>
      <c r="Z123" s="57" t="e">
        <f>AVERAGE(Final!U6:U85)*L123/100</f>
        <v>#DIV/0!</v>
      </c>
      <c r="AA123" s="57" t="e">
        <f>AVERAGE(Final!U6:U85)*M123/100</f>
        <v>#DIV/0!</v>
      </c>
      <c r="AB123" s="120">
        <f>'NOT Baremi'!T20</f>
        <v>0</v>
      </c>
    </row>
    <row r="124" spans="2:28" x14ac:dyDescent="0.2">
      <c r="B124" s="237" t="s">
        <v>78</v>
      </c>
      <c r="C124" s="238"/>
      <c r="D124" s="137"/>
      <c r="E124" s="137"/>
      <c r="F124" s="137"/>
      <c r="G124" s="137"/>
      <c r="H124" s="137"/>
      <c r="I124" s="137"/>
      <c r="J124" s="137"/>
      <c r="K124" s="137"/>
      <c r="L124" s="137"/>
      <c r="M124" s="137"/>
      <c r="N124" s="57">
        <f t="shared" si="6"/>
        <v>0</v>
      </c>
      <c r="P124" s="237" t="s">
        <v>78</v>
      </c>
      <c r="Q124" s="238"/>
      <c r="R124" s="57" t="e">
        <f>AVERAGE(Final!V6:V85)*D124/100</f>
        <v>#DIV/0!</v>
      </c>
      <c r="S124" s="57" t="e">
        <f>AVERAGE(Final!V6:V85)*E124/100</f>
        <v>#DIV/0!</v>
      </c>
      <c r="T124" s="57" t="e">
        <f>AVERAGE(Final!V6:V85)*F124/100</f>
        <v>#DIV/0!</v>
      </c>
      <c r="U124" s="57" t="e">
        <f>AVERAGE(Final!V6:V85)*G124/100</f>
        <v>#DIV/0!</v>
      </c>
      <c r="V124" s="57" t="e">
        <f>AVERAGE(Final!V6:V85)*H124/100</f>
        <v>#DIV/0!</v>
      </c>
      <c r="W124" s="57" t="e">
        <f>AVERAGE(Final!V6:V85)*I124/100</f>
        <v>#DIV/0!</v>
      </c>
      <c r="X124" s="57" t="e">
        <f>AVERAGE(Final!V6:V85)*J124/100</f>
        <v>#DIV/0!</v>
      </c>
      <c r="Y124" s="57" t="e">
        <f>AVERAGE(Final!V6:V85)*K124/100</f>
        <v>#DIV/0!</v>
      </c>
      <c r="Z124" s="57" t="e">
        <f>AVERAGE(Final!V6:V85)*L124/100</f>
        <v>#DIV/0!</v>
      </c>
      <c r="AA124" s="57" t="e">
        <f>AVERAGE(Final!V6:V85)*M124/100</f>
        <v>#DIV/0!</v>
      </c>
      <c r="AB124" s="120">
        <f>'NOT Baremi'!U20</f>
        <v>0</v>
      </c>
    </row>
    <row r="125" spans="2:28" x14ac:dyDescent="0.2">
      <c r="B125" s="237" t="s">
        <v>79</v>
      </c>
      <c r="C125" s="238"/>
      <c r="D125" s="137"/>
      <c r="E125" s="137"/>
      <c r="F125" s="137"/>
      <c r="G125" s="137"/>
      <c r="H125" s="137"/>
      <c r="I125" s="137"/>
      <c r="J125" s="137"/>
      <c r="K125" s="137"/>
      <c r="L125" s="137"/>
      <c r="M125" s="137"/>
      <c r="N125" s="57">
        <f t="shared" si="6"/>
        <v>0</v>
      </c>
      <c r="P125" s="237" t="s">
        <v>79</v>
      </c>
      <c r="Q125" s="238"/>
      <c r="R125" s="57" t="e">
        <f>AVERAGE(Final!W6:W85)*D125/100</f>
        <v>#DIV/0!</v>
      </c>
      <c r="S125" s="57" t="e">
        <f>AVERAGE(Final!W6:W85)*E125/100</f>
        <v>#DIV/0!</v>
      </c>
      <c r="T125" s="57" t="e">
        <f>AVERAGE(Final!W6:W85)*F125/100</f>
        <v>#DIV/0!</v>
      </c>
      <c r="U125" s="57" t="e">
        <f>AVERAGE(Final!W6:W85)*G125/100</f>
        <v>#DIV/0!</v>
      </c>
      <c r="V125" s="57" t="e">
        <f>AVERAGE(Final!W6:W85)*H125/100</f>
        <v>#DIV/0!</v>
      </c>
      <c r="W125" s="57" t="e">
        <f>AVERAGE(Final!W6:W85)*I125/100</f>
        <v>#DIV/0!</v>
      </c>
      <c r="X125" s="57" t="e">
        <f>AVERAGE(Final!W6:W85)*J125/100</f>
        <v>#DIV/0!</v>
      </c>
      <c r="Y125" s="57" t="e">
        <f>AVERAGE(Final!W6:W85)*K125/100</f>
        <v>#DIV/0!</v>
      </c>
      <c r="Z125" s="57" t="e">
        <f>AVERAGE(Final!W6:W85)*L125/100</f>
        <v>#DIV/0!</v>
      </c>
      <c r="AA125" s="57" t="e">
        <f>AVERAGE(Final!W6:W85)*M125/100</f>
        <v>#DIV/0!</v>
      </c>
      <c r="AB125" s="120">
        <f>'NOT Baremi'!V20</f>
        <v>0</v>
      </c>
    </row>
    <row r="126" spans="2:28" x14ac:dyDescent="0.2">
      <c r="B126" s="237" t="s">
        <v>80</v>
      </c>
      <c r="C126" s="238"/>
      <c r="D126" s="137"/>
      <c r="E126" s="137"/>
      <c r="F126" s="137"/>
      <c r="G126" s="137"/>
      <c r="H126" s="137"/>
      <c r="I126" s="137"/>
      <c r="J126" s="137"/>
      <c r="K126" s="137"/>
      <c r="L126" s="137"/>
      <c r="M126" s="137"/>
      <c r="N126" s="57">
        <f t="shared" si="6"/>
        <v>0</v>
      </c>
      <c r="P126" s="237" t="s">
        <v>80</v>
      </c>
      <c r="Q126" s="238"/>
      <c r="R126" s="57" t="e">
        <f>AVERAGE(Final!X6:X85)*D126/100</f>
        <v>#DIV/0!</v>
      </c>
      <c r="S126" s="57" t="e">
        <f>AVERAGE(Final!X6:X85)*E126/100</f>
        <v>#DIV/0!</v>
      </c>
      <c r="T126" s="57" t="e">
        <f>AVERAGE(Final!X6:X85)*F126/100</f>
        <v>#DIV/0!</v>
      </c>
      <c r="U126" s="57" t="e">
        <f>AVERAGE(Final!X6:X85)*G126/100</f>
        <v>#DIV/0!</v>
      </c>
      <c r="V126" s="57" t="e">
        <f>AVERAGE(Final!X6:X85)*H126/100</f>
        <v>#DIV/0!</v>
      </c>
      <c r="W126" s="57" t="e">
        <f>AVERAGE(Final!X6:X85)*I126/100</f>
        <v>#DIV/0!</v>
      </c>
      <c r="X126" s="57" t="e">
        <f>AVERAGE(Final!X6:X85)*J126/100</f>
        <v>#DIV/0!</v>
      </c>
      <c r="Y126" s="57" t="e">
        <f>AVERAGE(Final!X6:X85)*K126/100</f>
        <v>#DIV/0!</v>
      </c>
      <c r="Z126" s="57" t="e">
        <f>AVERAGE(Final!X6:X85)*L126/100</f>
        <v>#DIV/0!</v>
      </c>
      <c r="AA126" s="57" t="e">
        <f>AVERAGE(Final!X6:X85)*M126/100</f>
        <v>#DIV/0!</v>
      </c>
      <c r="AB126" s="120">
        <f>'NOT Baremi'!W20</f>
        <v>0</v>
      </c>
    </row>
    <row r="127" spans="2:28" x14ac:dyDescent="0.2">
      <c r="B127" s="237" t="s">
        <v>81</v>
      </c>
      <c r="C127" s="238"/>
      <c r="D127" s="137"/>
      <c r="E127" s="137"/>
      <c r="F127" s="137"/>
      <c r="G127" s="137"/>
      <c r="H127" s="137"/>
      <c r="I127" s="137"/>
      <c r="J127" s="137"/>
      <c r="K127" s="137"/>
      <c r="L127" s="137"/>
      <c r="M127" s="137"/>
      <c r="N127" s="57">
        <f t="shared" si="6"/>
        <v>0</v>
      </c>
      <c r="P127" s="237" t="s">
        <v>81</v>
      </c>
      <c r="Q127" s="238"/>
      <c r="R127" s="57" t="e">
        <f>AVERAGE(Final!Y6:Y85)*D127/100</f>
        <v>#DIV/0!</v>
      </c>
      <c r="S127" s="57" t="e">
        <f>AVERAGE(Final!Y6:Y85)*E127/100</f>
        <v>#DIV/0!</v>
      </c>
      <c r="T127" s="57" t="e">
        <f>AVERAGE(Final!Y6:Y85)*F127/100</f>
        <v>#DIV/0!</v>
      </c>
      <c r="U127" s="57" t="e">
        <f>AVERAGE(Final!Y6:Y85)*G127/100</f>
        <v>#DIV/0!</v>
      </c>
      <c r="V127" s="57" t="e">
        <f>AVERAGE(Final!Y6:Y85)*H127/100</f>
        <v>#DIV/0!</v>
      </c>
      <c r="W127" s="57" t="e">
        <f>AVERAGE(Final!Y6:Y85)*I127/100</f>
        <v>#DIV/0!</v>
      </c>
      <c r="X127" s="57" t="e">
        <f>AVERAGE(Final!Y6:Y85)*J127/100</f>
        <v>#DIV/0!</v>
      </c>
      <c r="Y127" s="57" t="e">
        <f>AVERAGE(Final!Y6:Y85)*K127/100</f>
        <v>#DIV/0!</v>
      </c>
      <c r="Z127" s="57" t="e">
        <f>AVERAGE(Final!Y6:Y85)*L127/100</f>
        <v>#DIV/0!</v>
      </c>
      <c r="AA127" s="57" t="e">
        <f>AVERAGE(Final!Y6:Y85)*M127/100</f>
        <v>#DIV/0!</v>
      </c>
      <c r="AB127" s="120">
        <f>'NOT Baremi'!X20</f>
        <v>0</v>
      </c>
    </row>
    <row r="128" spans="2:28" x14ac:dyDescent="0.2">
      <c r="B128" s="237" t="s">
        <v>90</v>
      </c>
      <c r="C128" s="238"/>
      <c r="D128" s="137"/>
      <c r="E128" s="137"/>
      <c r="F128" s="137"/>
      <c r="G128" s="137"/>
      <c r="H128" s="137"/>
      <c r="I128" s="137"/>
      <c r="J128" s="137"/>
      <c r="K128" s="137"/>
      <c r="L128" s="137"/>
      <c r="M128" s="137"/>
      <c r="N128" s="57">
        <f t="shared" si="6"/>
        <v>0</v>
      </c>
      <c r="P128" s="237" t="s">
        <v>90</v>
      </c>
      <c r="Q128" s="238"/>
      <c r="R128" s="57" t="e">
        <f>AVERAGE(Final!Z6:Z85)*D128/100</f>
        <v>#DIV/0!</v>
      </c>
      <c r="S128" s="57" t="e">
        <f>AVERAGE(Final!Z6:Z85)*E128/100</f>
        <v>#DIV/0!</v>
      </c>
      <c r="T128" s="57" t="e">
        <f>AVERAGE(Final!Z6:Z85)*F128/100</f>
        <v>#DIV/0!</v>
      </c>
      <c r="U128" s="57" t="e">
        <f>AVERAGE(Final!Z6:Z85)*G128/100</f>
        <v>#DIV/0!</v>
      </c>
      <c r="V128" s="57" t="e">
        <f>AVERAGE(Final!Z6:Z85)*H128/100</f>
        <v>#DIV/0!</v>
      </c>
      <c r="W128" s="57" t="e">
        <f>AVERAGE(Final!Z6:Z85)*I128/100</f>
        <v>#DIV/0!</v>
      </c>
      <c r="X128" s="57" t="e">
        <f>AVERAGE(Final!Z6:Z85)*J128/100</f>
        <v>#DIV/0!</v>
      </c>
      <c r="Y128" s="57" t="e">
        <f>AVERAGE(Final!Z6:Z85)*K128/100</f>
        <v>#DIV/0!</v>
      </c>
      <c r="Z128" s="57" t="e">
        <f>AVERAGE(Final!Z6:Z85)*L128/100</f>
        <v>#DIV/0!</v>
      </c>
      <c r="AA128" s="57" t="e">
        <f>AVERAGE(Final!Z6:Z85)*M128/100</f>
        <v>#DIV/0!</v>
      </c>
      <c r="AB128" s="120">
        <f>'NOT Baremi'!Y20</f>
        <v>0</v>
      </c>
    </row>
    <row r="129" spans="2:28" x14ac:dyDescent="0.2">
      <c r="B129" s="237" t="s">
        <v>91</v>
      </c>
      <c r="C129" s="238"/>
      <c r="D129" s="137"/>
      <c r="E129" s="137"/>
      <c r="F129" s="137"/>
      <c r="G129" s="137"/>
      <c r="H129" s="137"/>
      <c r="I129" s="137"/>
      <c r="J129" s="137"/>
      <c r="K129" s="137"/>
      <c r="L129" s="137"/>
      <c r="M129" s="137"/>
      <c r="N129" s="57">
        <f t="shared" si="6"/>
        <v>0</v>
      </c>
      <c r="P129" s="237" t="s">
        <v>91</v>
      </c>
      <c r="Q129" s="238"/>
      <c r="R129" s="57" t="e">
        <f>AVERAGE(Final!AA6:AA85)*D129/100</f>
        <v>#DIV/0!</v>
      </c>
      <c r="S129" s="57" t="e">
        <f>AVERAGE(Final!AA6:AA85)*E129/100</f>
        <v>#DIV/0!</v>
      </c>
      <c r="T129" s="57" t="e">
        <f>AVERAGE(Final!AA6:AA85)*F129/100</f>
        <v>#DIV/0!</v>
      </c>
      <c r="U129" s="57" t="e">
        <f>AVERAGE(Final!AA6:AA85)*G129/100</f>
        <v>#DIV/0!</v>
      </c>
      <c r="V129" s="57" t="e">
        <f>AVERAGE(Final!AA6:AA85)*H129/100</f>
        <v>#DIV/0!</v>
      </c>
      <c r="W129" s="57" t="e">
        <f>AVERAGE(Final!AA6:AA85)*I129/100</f>
        <v>#DIV/0!</v>
      </c>
      <c r="X129" s="57" t="e">
        <f>AVERAGE(Final!AA6:AA85)*J129/100</f>
        <v>#DIV/0!</v>
      </c>
      <c r="Y129" s="57" t="e">
        <f>AVERAGE(Final!AA6:AA85)*K129/100</f>
        <v>#DIV/0!</v>
      </c>
      <c r="Z129" s="57" t="e">
        <f>AVERAGE(Final!AA6:AA85)*L129/100</f>
        <v>#DIV/0!</v>
      </c>
      <c r="AA129" s="57" t="e">
        <f>AVERAGE(Final!AA6:AA85)*M129/100</f>
        <v>#DIV/0!</v>
      </c>
      <c r="AB129" s="120">
        <f>'NOT Baremi'!Z20</f>
        <v>0</v>
      </c>
    </row>
    <row r="130" spans="2:28" x14ac:dyDescent="0.2">
      <c r="B130" s="237" t="s">
        <v>92</v>
      </c>
      <c r="C130" s="238"/>
      <c r="D130" s="137"/>
      <c r="E130" s="137"/>
      <c r="F130" s="137"/>
      <c r="G130" s="137"/>
      <c r="H130" s="137"/>
      <c r="I130" s="137"/>
      <c r="J130" s="137"/>
      <c r="K130" s="137"/>
      <c r="L130" s="137"/>
      <c r="M130" s="137"/>
      <c r="N130" s="57">
        <f t="shared" si="6"/>
        <v>0</v>
      </c>
      <c r="P130" s="237" t="s">
        <v>92</v>
      </c>
      <c r="Q130" s="238"/>
      <c r="R130" s="65" t="e">
        <f>AVERAGE(Final!AB6:AB85)*D130/100</f>
        <v>#DIV/0!</v>
      </c>
      <c r="S130" s="57" t="e">
        <f>AVERAGE(Final!AB6:AB85)*E130/100</f>
        <v>#DIV/0!</v>
      </c>
      <c r="T130" s="57" t="e">
        <f>AVERAGE(Final!AB6:AB85)*F130/100</f>
        <v>#DIV/0!</v>
      </c>
      <c r="U130" s="57" t="e">
        <f>AVERAGE(Final!AB6:AB85)*G130/100</f>
        <v>#DIV/0!</v>
      </c>
      <c r="V130" s="57" t="e">
        <f>AVERAGE(Final!AB6:AB85)*H130/100</f>
        <v>#DIV/0!</v>
      </c>
      <c r="W130" s="57" t="e">
        <f>AVERAGE(Final!AB6:AB85)*I130/100</f>
        <v>#DIV/0!</v>
      </c>
      <c r="X130" s="57" t="e">
        <f>AVERAGE(Final!AB6:AB85)*J130/100</f>
        <v>#DIV/0!</v>
      </c>
      <c r="Y130" s="57" t="e">
        <f>AVERAGE(Final!AB6:AB85)*K130/100</f>
        <v>#DIV/0!</v>
      </c>
      <c r="Z130" s="57" t="e">
        <f>AVERAGE(Final!AB6:AB85)*L130/100</f>
        <v>#DIV/0!</v>
      </c>
      <c r="AA130" s="57" t="e">
        <f>AVERAGE(Final!AB6:AB85)*M130/100</f>
        <v>#DIV/0!</v>
      </c>
      <c r="AB130" s="120">
        <f>'NOT Baremi'!AA20</f>
        <v>0</v>
      </c>
    </row>
    <row r="131" spans="2:28" x14ac:dyDescent="0.2">
      <c r="B131" s="237" t="s">
        <v>93</v>
      </c>
      <c r="C131" s="238"/>
      <c r="D131" s="137"/>
      <c r="E131" s="137"/>
      <c r="F131" s="137"/>
      <c r="G131" s="137"/>
      <c r="H131" s="137"/>
      <c r="I131" s="137"/>
      <c r="J131" s="137"/>
      <c r="K131" s="137"/>
      <c r="L131" s="137"/>
      <c r="M131" s="137"/>
      <c r="N131" s="57">
        <f t="shared" si="6"/>
        <v>0</v>
      </c>
      <c r="P131" s="237" t="s">
        <v>93</v>
      </c>
      <c r="Q131" s="238"/>
      <c r="R131" s="65" t="e">
        <f>AVERAGE(Final!AC6:AC85)*D131/100</f>
        <v>#DIV/0!</v>
      </c>
      <c r="S131" s="57" t="e">
        <f>AVERAGE(Final!AC6:AC85)*E131/100</f>
        <v>#DIV/0!</v>
      </c>
      <c r="T131" s="57" t="e">
        <f>AVERAGE(Final!AC6:AC85)*F131/100</f>
        <v>#DIV/0!</v>
      </c>
      <c r="U131" s="57" t="e">
        <f>AVERAGE(Final!AC6:AC85)*G131/100</f>
        <v>#DIV/0!</v>
      </c>
      <c r="V131" s="57" t="e">
        <f>AVERAGE(Final!AC6:AC85)*H131/100</f>
        <v>#DIV/0!</v>
      </c>
      <c r="W131" s="57" t="e">
        <f>AVERAGE(Final!AC6:AC85)*I131/100</f>
        <v>#DIV/0!</v>
      </c>
      <c r="X131" s="57" t="e">
        <f>AVERAGE(Final!AC6:AC85)*J131/100</f>
        <v>#DIV/0!</v>
      </c>
      <c r="Y131" s="57" t="e">
        <f>AVERAGE(Final!AC6:AC85)*K131/100</f>
        <v>#DIV/0!</v>
      </c>
      <c r="Z131" s="57" t="e">
        <f>AVERAGE(Final!AC6:AC85)*L131/100</f>
        <v>#DIV/0!</v>
      </c>
      <c r="AA131" s="57" t="e">
        <f>AVERAGE(Final!AC6:AC85)*M131/100</f>
        <v>#DIV/0!</v>
      </c>
      <c r="AB131" s="120">
        <f>'NOT Baremi'!AB20</f>
        <v>0</v>
      </c>
    </row>
    <row r="132" spans="2:28" x14ac:dyDescent="0.2">
      <c r="B132" s="237" t="s">
        <v>94</v>
      </c>
      <c r="C132" s="238"/>
      <c r="D132" s="137"/>
      <c r="E132" s="137"/>
      <c r="F132" s="137"/>
      <c r="G132" s="137"/>
      <c r="H132" s="137"/>
      <c r="I132" s="137"/>
      <c r="J132" s="137"/>
      <c r="K132" s="137"/>
      <c r="L132" s="137"/>
      <c r="M132" s="137"/>
      <c r="N132" s="57">
        <f t="shared" si="6"/>
        <v>0</v>
      </c>
      <c r="P132" s="237" t="s">
        <v>94</v>
      </c>
      <c r="Q132" s="238"/>
      <c r="R132" s="65" t="e">
        <f>AVERAGE(Final!AD6:AD85)*D132/100</f>
        <v>#DIV/0!</v>
      </c>
      <c r="S132" s="57" t="e">
        <f>AVERAGE(Final!AD6:AD85)*E132/100</f>
        <v>#DIV/0!</v>
      </c>
      <c r="T132" s="57" t="e">
        <f>AVERAGE(Final!AD6:AD85)*F132/100</f>
        <v>#DIV/0!</v>
      </c>
      <c r="U132" s="57" t="e">
        <f>AVERAGE(Final!AD6:AD85)*G132/100</f>
        <v>#DIV/0!</v>
      </c>
      <c r="V132" s="57" t="e">
        <f>AVERAGE(Final!AD6:AD85)*H132/100</f>
        <v>#DIV/0!</v>
      </c>
      <c r="W132" s="57" t="e">
        <f>AVERAGE(Final!AD6:AD85)*I132/100</f>
        <v>#DIV/0!</v>
      </c>
      <c r="X132" s="57" t="e">
        <f>AVERAGE(Final!AD6:AD85)*J132/100</f>
        <v>#DIV/0!</v>
      </c>
      <c r="Y132" s="57" t="e">
        <f>AVERAGE(Final!AD6:AD85)*K132/100</f>
        <v>#DIV/0!</v>
      </c>
      <c r="Z132" s="57" t="e">
        <f>AVERAGE(Final!AD6:AD85)*L132/100</f>
        <v>#DIV/0!</v>
      </c>
      <c r="AA132" s="57" t="e">
        <f>AVERAGE(Final!AD6:AD85)*M132/100</f>
        <v>#DIV/0!</v>
      </c>
      <c r="AB132" s="120">
        <f>'NOT Baremi'!AC20</f>
        <v>0</v>
      </c>
    </row>
    <row r="133" spans="2:28" x14ac:dyDescent="0.2">
      <c r="B133" s="237" t="s">
        <v>95</v>
      </c>
      <c r="C133" s="238"/>
      <c r="D133" s="137"/>
      <c r="E133" s="137"/>
      <c r="F133" s="137"/>
      <c r="G133" s="137"/>
      <c r="H133" s="137"/>
      <c r="I133" s="137"/>
      <c r="J133" s="137"/>
      <c r="K133" s="137"/>
      <c r="L133" s="137"/>
      <c r="M133" s="137"/>
      <c r="N133" s="57">
        <f t="shared" si="6"/>
        <v>0</v>
      </c>
      <c r="P133" s="237" t="s">
        <v>95</v>
      </c>
      <c r="Q133" s="238"/>
      <c r="R133" s="65" t="e">
        <f>AVERAGE(Final!AE6:AE85)*D133/100</f>
        <v>#DIV/0!</v>
      </c>
      <c r="S133" s="57" t="e">
        <f>AVERAGE(Final!AE6:AE85)*E133/100</f>
        <v>#DIV/0!</v>
      </c>
      <c r="T133" s="57" t="e">
        <f>AVERAGE(Final!AE6:AE85)*F133/100</f>
        <v>#DIV/0!</v>
      </c>
      <c r="U133" s="57" t="e">
        <f>AVERAGE(Final!AE6:AE85)*G133/100</f>
        <v>#DIV/0!</v>
      </c>
      <c r="V133" s="57" t="e">
        <f>AVERAGE(Final!AE6:AE85)*H133/100</f>
        <v>#DIV/0!</v>
      </c>
      <c r="W133" s="57" t="e">
        <f>AVERAGE(Final!AE6:AE85)*I133/100</f>
        <v>#DIV/0!</v>
      </c>
      <c r="X133" s="57" t="e">
        <f>AVERAGE(Final!AE6:AE85)*J133/100</f>
        <v>#DIV/0!</v>
      </c>
      <c r="Y133" s="57" t="e">
        <f>AVERAGE(Final!AE6:AE85)*K133/100</f>
        <v>#DIV/0!</v>
      </c>
      <c r="Z133" s="57" t="e">
        <f>AVERAGE(Final!AE6:AE85)*L133/100</f>
        <v>#DIV/0!</v>
      </c>
      <c r="AA133" s="57" t="e">
        <f>AVERAGE(Final!AE6:AE85)*M133/100</f>
        <v>#DIV/0!</v>
      </c>
      <c r="AB133" s="120">
        <f>'NOT Baremi'!AD20</f>
        <v>0</v>
      </c>
    </row>
    <row r="134" spans="2:28" x14ac:dyDescent="0.2">
      <c r="B134" s="237" t="s">
        <v>96</v>
      </c>
      <c r="C134" s="238"/>
      <c r="D134" s="137"/>
      <c r="E134" s="137"/>
      <c r="F134" s="137"/>
      <c r="G134" s="137"/>
      <c r="H134" s="137"/>
      <c r="I134" s="137"/>
      <c r="J134" s="137"/>
      <c r="K134" s="137"/>
      <c r="L134" s="137"/>
      <c r="M134" s="137"/>
      <c r="N134" s="57">
        <f t="shared" si="6"/>
        <v>0</v>
      </c>
      <c r="P134" s="237" t="s">
        <v>96</v>
      </c>
      <c r="Q134" s="238"/>
      <c r="R134" s="65" t="e">
        <f>AVERAGE(Final!AF6:AF85)*D134/100</f>
        <v>#DIV/0!</v>
      </c>
      <c r="S134" s="57" t="e">
        <f>AVERAGE(Final!AF6:AF85)*E134/100</f>
        <v>#DIV/0!</v>
      </c>
      <c r="T134" s="57" t="e">
        <f>AVERAGE(Final!AF6:AF85)*F134/100</f>
        <v>#DIV/0!</v>
      </c>
      <c r="U134" s="57" t="e">
        <f>AVERAGE(Final!AF6:AF85)*G134/100</f>
        <v>#DIV/0!</v>
      </c>
      <c r="V134" s="57" t="e">
        <f>AVERAGE(Final!AF6:AF85)*H134/100</f>
        <v>#DIV/0!</v>
      </c>
      <c r="W134" s="57" t="e">
        <f>AVERAGE(Final!AF6:AF85)*I134/100</f>
        <v>#DIV/0!</v>
      </c>
      <c r="X134" s="57" t="e">
        <f>AVERAGE(Final!AF6:AF85)*J134/100</f>
        <v>#DIV/0!</v>
      </c>
      <c r="Y134" s="57" t="e">
        <f>AVERAGE(Final!AF6:AF85)*K134/100</f>
        <v>#DIV/0!</v>
      </c>
      <c r="Z134" s="57" t="e">
        <f>AVERAGE(Final!AF6:AF85)*L134/100</f>
        <v>#DIV/0!</v>
      </c>
      <c r="AA134" s="57" t="e">
        <f>AVERAGE(Final!AF6:AF85)*M134/100</f>
        <v>#DIV/0!</v>
      </c>
      <c r="AB134" s="120">
        <f>'NOT Baremi'!AE20</f>
        <v>0</v>
      </c>
    </row>
    <row r="135" spans="2:28" x14ac:dyDescent="0.2">
      <c r="B135" s="237" t="s">
        <v>97</v>
      </c>
      <c r="C135" s="238"/>
      <c r="D135" s="137"/>
      <c r="E135" s="137"/>
      <c r="F135" s="137"/>
      <c r="G135" s="137"/>
      <c r="H135" s="137"/>
      <c r="I135" s="137"/>
      <c r="J135" s="137"/>
      <c r="K135" s="137"/>
      <c r="L135" s="137"/>
      <c r="M135" s="137"/>
      <c r="N135" s="57">
        <f t="shared" si="6"/>
        <v>0</v>
      </c>
      <c r="P135" s="237" t="s">
        <v>97</v>
      </c>
      <c r="Q135" s="238"/>
      <c r="R135" s="65" t="e">
        <f>AVERAGE(Final!AG6:AG85)*D135/100</f>
        <v>#DIV/0!</v>
      </c>
      <c r="S135" s="57" t="e">
        <f>AVERAGE(Final!AG6:AG85)*E135/100</f>
        <v>#DIV/0!</v>
      </c>
      <c r="T135" s="57" t="e">
        <f>AVERAGE(Final!AG6:AG85)*F135/100</f>
        <v>#DIV/0!</v>
      </c>
      <c r="U135" s="57" t="e">
        <f>AVERAGE(Final!AG6:AG85)*G135/100</f>
        <v>#DIV/0!</v>
      </c>
      <c r="V135" s="57" t="e">
        <f>AVERAGE(Final!AG6:AG85)*H135/100</f>
        <v>#DIV/0!</v>
      </c>
      <c r="W135" s="57" t="e">
        <f>AVERAGE(Final!AG6:AG85)*I135/100</f>
        <v>#DIV/0!</v>
      </c>
      <c r="X135" s="57" t="e">
        <f>AVERAGE(Final!AG6:AG85)*J135/100</f>
        <v>#DIV/0!</v>
      </c>
      <c r="Y135" s="57" t="e">
        <f>AVERAGE(Final!AG6:AG85)*K135/100</f>
        <v>#DIV/0!</v>
      </c>
      <c r="Z135" s="57" t="e">
        <f>AVERAGE(Final!AG6:AG85)*L135/100</f>
        <v>#DIV/0!</v>
      </c>
      <c r="AA135" s="57" t="e">
        <f>AVERAGE(Final!AG6:AG85)*M135/100</f>
        <v>#DIV/0!</v>
      </c>
      <c r="AB135" s="120">
        <f>'NOT Baremi'!AF20</f>
        <v>0</v>
      </c>
    </row>
    <row r="136" spans="2:28" x14ac:dyDescent="0.2">
      <c r="B136" s="237" t="s">
        <v>98</v>
      </c>
      <c r="C136" s="238"/>
      <c r="D136" s="137"/>
      <c r="E136" s="137"/>
      <c r="F136" s="137"/>
      <c r="G136" s="137"/>
      <c r="H136" s="137"/>
      <c r="I136" s="137"/>
      <c r="J136" s="137"/>
      <c r="K136" s="137"/>
      <c r="L136" s="137"/>
      <c r="M136" s="137"/>
      <c r="N136" s="57">
        <f t="shared" si="6"/>
        <v>0</v>
      </c>
      <c r="P136" s="237" t="s">
        <v>98</v>
      </c>
      <c r="Q136" s="238"/>
      <c r="R136" s="65" t="e">
        <f>AVERAGE(Final!AH6:AH85)*D136/100</f>
        <v>#DIV/0!</v>
      </c>
      <c r="S136" s="57" t="e">
        <f>AVERAGE(Final!AH6:AH85)*E136/100</f>
        <v>#DIV/0!</v>
      </c>
      <c r="T136" s="57" t="e">
        <f>AVERAGE(Final!AH6:AH85)*F136/100</f>
        <v>#DIV/0!</v>
      </c>
      <c r="U136" s="57" t="e">
        <f>AVERAGE(Final!AH6:AH85)*G136/100</f>
        <v>#DIV/0!</v>
      </c>
      <c r="V136" s="57" t="e">
        <f>AVERAGE(Final!AH6:AH85)*H136/100</f>
        <v>#DIV/0!</v>
      </c>
      <c r="W136" s="57" t="e">
        <f>AVERAGE(Final!AH6:AH85)*I136/100</f>
        <v>#DIV/0!</v>
      </c>
      <c r="X136" s="57" t="e">
        <f>AVERAGE(Final!AH6:AH85)*J136/100</f>
        <v>#DIV/0!</v>
      </c>
      <c r="Y136" s="57" t="e">
        <f>AVERAGE(Final!AH6:AH85)*K136/100</f>
        <v>#DIV/0!</v>
      </c>
      <c r="Z136" s="57" t="e">
        <f>AVERAGE(Final!AH6:AH85)*L136/100</f>
        <v>#DIV/0!</v>
      </c>
      <c r="AA136" s="57" t="e">
        <f>AVERAGE(Final!AH6:AH85)*M136/100</f>
        <v>#DIV/0!</v>
      </c>
      <c r="AB136" s="120">
        <f>'NOT Baremi'!AG20</f>
        <v>0</v>
      </c>
    </row>
    <row r="137" spans="2:28" x14ac:dyDescent="0.2">
      <c r="B137" s="237" t="s">
        <v>99</v>
      </c>
      <c r="C137" s="238"/>
      <c r="D137" s="137"/>
      <c r="E137" s="137"/>
      <c r="F137" s="137"/>
      <c r="G137" s="137"/>
      <c r="H137" s="137"/>
      <c r="I137" s="137"/>
      <c r="J137" s="137"/>
      <c r="K137" s="137"/>
      <c r="L137" s="137"/>
      <c r="M137" s="137"/>
      <c r="N137" s="57">
        <f t="shared" si="6"/>
        <v>0</v>
      </c>
      <c r="P137" s="237" t="s">
        <v>99</v>
      </c>
      <c r="Q137" s="238"/>
      <c r="R137" s="65" t="e">
        <f>AVERAGE(Final!AI6:AI85)*D137/100</f>
        <v>#DIV/0!</v>
      </c>
      <c r="S137" s="57" t="e">
        <f>AVERAGE(Final!AI6:AI85)*E137/100</f>
        <v>#DIV/0!</v>
      </c>
      <c r="T137" s="57" t="e">
        <f>AVERAGE(Final!AI6:AI85)*F137/100</f>
        <v>#DIV/0!</v>
      </c>
      <c r="U137" s="57" t="e">
        <f>AVERAGE(Final!AI6:AI85)*G137/100</f>
        <v>#DIV/0!</v>
      </c>
      <c r="V137" s="57" t="e">
        <f>AVERAGE(Final!AI6:AI85)*H137/100</f>
        <v>#DIV/0!</v>
      </c>
      <c r="W137" s="57" t="e">
        <f>AVERAGE(Final!AI6:AI85)*I137/100</f>
        <v>#DIV/0!</v>
      </c>
      <c r="X137" s="57" t="e">
        <f>AVERAGE(Final!AI6:AI85)*J137/100</f>
        <v>#DIV/0!</v>
      </c>
      <c r="Y137" s="57" t="e">
        <f>AVERAGE(Final!AI6:AI85)*K137/100</f>
        <v>#DIV/0!</v>
      </c>
      <c r="Z137" s="57" t="e">
        <f>AVERAGE(Final!AI6:AI85)*L137/100</f>
        <v>#DIV/0!</v>
      </c>
      <c r="AA137" s="57" t="e">
        <f>AVERAGE(Final!AI6:AI85)*M137/100</f>
        <v>#DIV/0!</v>
      </c>
      <c r="AB137" s="120">
        <f>'NOT Baremi'!AH20</f>
        <v>0</v>
      </c>
    </row>
    <row r="138" spans="2:28" x14ac:dyDescent="0.2">
      <c r="B138" s="237" t="s">
        <v>100</v>
      </c>
      <c r="C138" s="238"/>
      <c r="D138" s="137"/>
      <c r="E138" s="137"/>
      <c r="F138" s="137"/>
      <c r="G138" s="137"/>
      <c r="H138" s="137"/>
      <c r="I138" s="137"/>
      <c r="J138" s="137"/>
      <c r="K138" s="137"/>
      <c r="L138" s="137"/>
      <c r="M138" s="137"/>
      <c r="N138" s="57">
        <f t="shared" si="6"/>
        <v>0</v>
      </c>
      <c r="P138" s="237" t="s">
        <v>100</v>
      </c>
      <c r="Q138" s="238"/>
      <c r="R138" s="65" t="e">
        <f>AVERAGE(Final!AJ6:AJ85)*D138/100</f>
        <v>#DIV/0!</v>
      </c>
      <c r="S138" s="57" t="e">
        <f>AVERAGE(Final!AJ6:AJ85)*E138/100</f>
        <v>#DIV/0!</v>
      </c>
      <c r="T138" s="57" t="e">
        <f>AVERAGE(Final!AJ6:AJ85)*F138/100</f>
        <v>#DIV/0!</v>
      </c>
      <c r="U138" s="57" t="e">
        <f>AVERAGE(Final!AJ6:AJ85)*G138/100</f>
        <v>#DIV/0!</v>
      </c>
      <c r="V138" s="57" t="e">
        <f>AVERAGE(Final!AJ6:AJ85)*H138/100</f>
        <v>#DIV/0!</v>
      </c>
      <c r="W138" s="57" t="e">
        <f>AVERAGE(Final!AJ6:AJ85)*I138/100</f>
        <v>#DIV/0!</v>
      </c>
      <c r="X138" s="57" t="e">
        <f>AVERAGE(Final!AJ6:AJ85)*J138/100</f>
        <v>#DIV/0!</v>
      </c>
      <c r="Y138" s="57" t="e">
        <f>AVERAGE(Final!AJ6:AJ85)*K138/100</f>
        <v>#DIV/0!</v>
      </c>
      <c r="Z138" s="57" t="e">
        <f>AVERAGE(Final!AJ6:AJ85)*L138/100</f>
        <v>#DIV/0!</v>
      </c>
      <c r="AA138" s="57" t="e">
        <f>AVERAGE(Final!AJ6:AJ85)*M138/100</f>
        <v>#DIV/0!</v>
      </c>
      <c r="AB138" s="120">
        <f>'NOT Baremi'!AI20</f>
        <v>0</v>
      </c>
    </row>
    <row r="139" spans="2:28" x14ac:dyDescent="0.2">
      <c r="B139" s="237" t="s">
        <v>101</v>
      </c>
      <c r="C139" s="238"/>
      <c r="D139" s="137"/>
      <c r="E139" s="137"/>
      <c r="F139" s="137"/>
      <c r="G139" s="137"/>
      <c r="H139" s="137"/>
      <c r="I139" s="137"/>
      <c r="J139" s="137"/>
      <c r="K139" s="137"/>
      <c r="L139" s="137"/>
      <c r="M139" s="137"/>
      <c r="N139" s="57">
        <f t="shared" si="6"/>
        <v>0</v>
      </c>
      <c r="P139" s="237" t="s">
        <v>101</v>
      </c>
      <c r="Q139" s="238"/>
      <c r="R139" s="65" t="e">
        <f>AVERAGE(Final!AK6:AK85)*D139/100</f>
        <v>#DIV/0!</v>
      </c>
      <c r="S139" s="57" t="e">
        <f>AVERAGE(Final!AK6:AK85)*E139/100</f>
        <v>#DIV/0!</v>
      </c>
      <c r="T139" s="57" t="e">
        <f>AVERAGE(Final!AK6:AK85)*F139/100</f>
        <v>#DIV/0!</v>
      </c>
      <c r="U139" s="57" t="e">
        <f>AVERAGE(Final!AK6:AK85)*G139/100</f>
        <v>#DIV/0!</v>
      </c>
      <c r="V139" s="57" t="e">
        <f>AVERAGE(Final!AK6:AK85)*H139/100</f>
        <v>#DIV/0!</v>
      </c>
      <c r="W139" s="57" t="e">
        <f>AVERAGE(Final!AK6:AK85)*I139/100</f>
        <v>#DIV/0!</v>
      </c>
      <c r="X139" s="57" t="e">
        <f>AVERAGE(Final!AK6:AK85)*J139/100</f>
        <v>#DIV/0!</v>
      </c>
      <c r="Y139" s="57" t="e">
        <f>AVERAGE(Final!AK6:AK85)*K139/100</f>
        <v>#DIV/0!</v>
      </c>
      <c r="Z139" s="57" t="e">
        <f>AVERAGE(Final!AK6:AK85)*L139/100</f>
        <v>#DIV/0!</v>
      </c>
      <c r="AA139" s="57" t="e">
        <f>AVERAGE(Final!AK6:AK85)*M139/100</f>
        <v>#DIV/0!</v>
      </c>
      <c r="AB139" s="120">
        <f>'NOT Baremi'!AJ20</f>
        <v>0</v>
      </c>
    </row>
    <row r="140" spans="2:28" x14ac:dyDescent="0.2">
      <c r="B140" s="237" t="s">
        <v>102</v>
      </c>
      <c r="C140" s="238"/>
      <c r="D140" s="137"/>
      <c r="E140" s="137"/>
      <c r="F140" s="137"/>
      <c r="G140" s="137"/>
      <c r="H140" s="137"/>
      <c r="I140" s="137"/>
      <c r="J140" s="137"/>
      <c r="K140" s="137"/>
      <c r="L140" s="137"/>
      <c r="M140" s="137"/>
      <c r="N140" s="57">
        <f t="shared" si="6"/>
        <v>0</v>
      </c>
      <c r="P140" s="237" t="s">
        <v>102</v>
      </c>
      <c r="Q140" s="238"/>
      <c r="R140" s="65" t="e">
        <f>AVERAGE(Final!AL6:AL85)*D140/100</f>
        <v>#DIV/0!</v>
      </c>
      <c r="S140" s="57" t="e">
        <f>AVERAGE(Final!AL6:AL85)*E140/100</f>
        <v>#DIV/0!</v>
      </c>
      <c r="T140" s="57" t="e">
        <f>AVERAGE(Final!AL6:AL85)*F140/100</f>
        <v>#DIV/0!</v>
      </c>
      <c r="U140" s="57" t="e">
        <f>AVERAGE(Final!AL6:AL85)*G140/100</f>
        <v>#DIV/0!</v>
      </c>
      <c r="V140" s="57" t="e">
        <f>AVERAGE(Final!AL6:AL85)*H140/100</f>
        <v>#DIV/0!</v>
      </c>
      <c r="W140" s="57" t="e">
        <f>AVERAGE(Final!AL6:AL85)*I140/100</f>
        <v>#DIV/0!</v>
      </c>
      <c r="X140" s="57" t="e">
        <f>AVERAGE(Final!AL6:AL85)*J140/100</f>
        <v>#DIV/0!</v>
      </c>
      <c r="Y140" s="57" t="e">
        <f>AVERAGE(Final!AL6:AL85)*K140/100</f>
        <v>#DIV/0!</v>
      </c>
      <c r="Z140" s="57" t="e">
        <f>AVERAGE(Final!AL6:AL85)*L140/100</f>
        <v>#DIV/0!</v>
      </c>
      <c r="AA140" s="57" t="e">
        <f>AVERAGE(Final!AL6:AL85)*M140/100</f>
        <v>#DIV/0!</v>
      </c>
      <c r="AB140" s="120">
        <f>'NOT Baremi'!AK20</f>
        <v>0</v>
      </c>
    </row>
    <row r="141" spans="2:28" x14ac:dyDescent="0.2">
      <c r="B141" s="237" t="s">
        <v>103</v>
      </c>
      <c r="C141" s="238"/>
      <c r="D141" s="137"/>
      <c r="E141" s="137"/>
      <c r="F141" s="137"/>
      <c r="G141" s="137"/>
      <c r="H141" s="137"/>
      <c r="I141" s="137"/>
      <c r="J141" s="137"/>
      <c r="K141" s="137"/>
      <c r="L141" s="137"/>
      <c r="M141" s="137"/>
      <c r="N141" s="57">
        <f t="shared" si="6"/>
        <v>0</v>
      </c>
      <c r="P141" s="237" t="s">
        <v>103</v>
      </c>
      <c r="Q141" s="238"/>
      <c r="R141" s="65" t="e">
        <f>AVERAGE(Final!AM6:AM85)*D141/100</f>
        <v>#DIV/0!</v>
      </c>
      <c r="S141" s="57" t="e">
        <f>AVERAGE(Final!AM6:AM85)*E141/100</f>
        <v>#DIV/0!</v>
      </c>
      <c r="T141" s="57" t="e">
        <f>AVERAGE(Final!AM6:AM85)*F141/100</f>
        <v>#DIV/0!</v>
      </c>
      <c r="U141" s="57" t="e">
        <f>AVERAGE(Final!AM6:AM85)*G141/100</f>
        <v>#DIV/0!</v>
      </c>
      <c r="V141" s="57" t="e">
        <f>AVERAGE(Final!AM6:AM85)*H141/100</f>
        <v>#DIV/0!</v>
      </c>
      <c r="W141" s="57" t="e">
        <f>AVERAGE(Final!AM6:AM85)*I141/100</f>
        <v>#DIV/0!</v>
      </c>
      <c r="X141" s="57" t="e">
        <f>AVERAGE(Final!AM6:AM85)*J141/100</f>
        <v>#DIV/0!</v>
      </c>
      <c r="Y141" s="57" t="e">
        <f>AVERAGE(Final!AM6:AM85)*K141/100</f>
        <v>#DIV/0!</v>
      </c>
      <c r="Z141" s="57" t="e">
        <f>AVERAGE(Final!AM6:AM85)*L141/100</f>
        <v>#DIV/0!</v>
      </c>
      <c r="AA141" s="57" t="e">
        <f>AVERAGE(Final!AM6:AM85)*M141/100</f>
        <v>#DIV/0!</v>
      </c>
      <c r="AB141" s="120">
        <f>'NOT Baremi'!AL20</f>
        <v>0</v>
      </c>
    </row>
    <row r="142" spans="2:28" x14ac:dyDescent="0.2">
      <c r="B142" s="237" t="s">
        <v>104</v>
      </c>
      <c r="C142" s="238"/>
      <c r="D142" s="137"/>
      <c r="E142" s="137"/>
      <c r="F142" s="137"/>
      <c r="G142" s="137"/>
      <c r="H142" s="137"/>
      <c r="I142" s="137"/>
      <c r="J142" s="137"/>
      <c r="K142" s="137"/>
      <c r="L142" s="137"/>
      <c r="M142" s="137"/>
      <c r="N142" s="57">
        <f t="shared" si="6"/>
        <v>0</v>
      </c>
      <c r="P142" s="237" t="s">
        <v>104</v>
      </c>
      <c r="Q142" s="238"/>
      <c r="R142" s="65" t="e">
        <f>AVERAGE(Final!AN6:AN85)*D142/100</f>
        <v>#DIV/0!</v>
      </c>
      <c r="S142" s="57" t="e">
        <f>AVERAGE(Final!AN6:AN85)*E142/100</f>
        <v>#DIV/0!</v>
      </c>
      <c r="T142" s="57" t="e">
        <f>AVERAGE(Final!AN6:AN85)*F142/100</f>
        <v>#DIV/0!</v>
      </c>
      <c r="U142" s="57" t="e">
        <f>AVERAGE(Final!AN6:AN85)*G142/100</f>
        <v>#DIV/0!</v>
      </c>
      <c r="V142" s="57" t="e">
        <f>AVERAGE(Final!AN6:AN85)*H142/100</f>
        <v>#DIV/0!</v>
      </c>
      <c r="W142" s="57" t="e">
        <f>AVERAGE(Final!AN6:AN85)*I142/100</f>
        <v>#DIV/0!</v>
      </c>
      <c r="X142" s="57" t="e">
        <f>AVERAGE(Final!AN6:AN85)*J142/100</f>
        <v>#DIV/0!</v>
      </c>
      <c r="Y142" s="57" t="e">
        <f>AVERAGE(Final!AN6:AN85)*K142/100</f>
        <v>#DIV/0!</v>
      </c>
      <c r="Z142" s="57" t="e">
        <f>AVERAGE(Final!AN6:AN85)*L142/100</f>
        <v>#DIV/0!</v>
      </c>
      <c r="AA142" s="57" t="e">
        <f>AVERAGE(Final!AN6:AN85)*M142/100</f>
        <v>#DIV/0!</v>
      </c>
      <c r="AB142" s="120">
        <f>'NOT Baremi'!AM20</f>
        <v>0</v>
      </c>
    </row>
    <row r="143" spans="2:28" x14ac:dyDescent="0.2">
      <c r="B143" s="237" t="s">
        <v>105</v>
      </c>
      <c r="C143" s="238"/>
      <c r="D143" s="137"/>
      <c r="E143" s="137"/>
      <c r="F143" s="137"/>
      <c r="G143" s="137"/>
      <c r="H143" s="137"/>
      <c r="I143" s="137"/>
      <c r="J143" s="137"/>
      <c r="K143" s="137"/>
      <c r="L143" s="137"/>
      <c r="M143" s="137"/>
      <c r="N143" s="57">
        <f t="shared" si="6"/>
        <v>0</v>
      </c>
      <c r="P143" s="237" t="s">
        <v>105</v>
      </c>
      <c r="Q143" s="238"/>
      <c r="R143" s="65" t="e">
        <f>AVERAGE(Final!AO6:AO85)*D143/100</f>
        <v>#DIV/0!</v>
      </c>
      <c r="S143" s="57" t="e">
        <f>AVERAGE(Final!AO6:AO85)*E143/100</f>
        <v>#DIV/0!</v>
      </c>
      <c r="T143" s="57" t="e">
        <f>AVERAGE(Final!AO6:AO85)*F143/100</f>
        <v>#DIV/0!</v>
      </c>
      <c r="U143" s="57" t="e">
        <f>AVERAGE(Final!AO6:AO85)*G143/100</f>
        <v>#DIV/0!</v>
      </c>
      <c r="V143" s="57" t="e">
        <f>AVERAGE(Final!AO6:AO85)*H143/100</f>
        <v>#DIV/0!</v>
      </c>
      <c r="W143" s="57" t="e">
        <f>AVERAGE(Final!AO6:AO85)*I143/100</f>
        <v>#DIV/0!</v>
      </c>
      <c r="X143" s="57" t="e">
        <f>AVERAGE(Final!AO6:AO85)*J143/100</f>
        <v>#DIV/0!</v>
      </c>
      <c r="Y143" s="57" t="e">
        <f>AVERAGE(Final!AO6:AO85)*K143/100</f>
        <v>#DIV/0!</v>
      </c>
      <c r="Z143" s="57" t="e">
        <f>AVERAGE(Final!AO6:AO85)*L143/100</f>
        <v>#DIV/0!</v>
      </c>
      <c r="AA143" s="57" t="e">
        <f>AVERAGE(Final!AO6:AO85)*M143/100</f>
        <v>#DIV/0!</v>
      </c>
      <c r="AB143" s="120">
        <f>'NOT Baremi'!AN20</f>
        <v>0</v>
      </c>
    </row>
    <row r="144" spans="2:28" x14ac:dyDescent="0.2">
      <c r="B144" s="237" t="s">
        <v>106</v>
      </c>
      <c r="C144" s="238"/>
      <c r="D144" s="137"/>
      <c r="E144" s="137"/>
      <c r="F144" s="137"/>
      <c r="G144" s="137"/>
      <c r="H144" s="137"/>
      <c r="I144" s="137"/>
      <c r="J144" s="137"/>
      <c r="K144" s="137"/>
      <c r="L144" s="137"/>
      <c r="M144" s="137"/>
      <c r="N144" s="57">
        <f t="shared" si="6"/>
        <v>0</v>
      </c>
      <c r="P144" s="237" t="s">
        <v>106</v>
      </c>
      <c r="Q144" s="238"/>
      <c r="R144" s="65" t="e">
        <f>AVERAGE(Final!AP6:AP85)*D144/100</f>
        <v>#DIV/0!</v>
      </c>
      <c r="S144" s="65" t="e">
        <f>AVERAGE(Final!AP6:AP85)*E144/100</f>
        <v>#DIV/0!</v>
      </c>
      <c r="T144" s="65" t="e">
        <f>AVERAGE(Final!AP6:AP85)*F144/100</f>
        <v>#DIV/0!</v>
      </c>
      <c r="U144" s="65" t="e">
        <f>AVERAGE(Final!AP6:AP85)*G144/100</f>
        <v>#DIV/0!</v>
      </c>
      <c r="V144" s="65" t="e">
        <f>AVERAGE(Final!AP6:AP85)*H144/100</f>
        <v>#DIV/0!</v>
      </c>
      <c r="W144" s="65" t="e">
        <f>AVERAGE(Final!AP6:AP85)*I144/100</f>
        <v>#DIV/0!</v>
      </c>
      <c r="X144" s="57" t="e">
        <f>AVERAGE(Final!AP6:AP85)*J144/100</f>
        <v>#DIV/0!</v>
      </c>
      <c r="Y144" s="57" t="e">
        <f>AVERAGE(Final!AP6:AP85)*K144/100</f>
        <v>#DIV/0!</v>
      </c>
      <c r="Z144" s="57" t="e">
        <f>AVERAGE(Final!AP6:AP85)*L144/100</f>
        <v>#DIV/0!</v>
      </c>
      <c r="AA144" s="57" t="e">
        <f>AVERAGE(Final!AP6:AP85)*M144/100</f>
        <v>#DIV/0!</v>
      </c>
      <c r="AB144" s="120">
        <f>'NOT Baremi'!AO20</f>
        <v>0</v>
      </c>
    </row>
    <row r="145" spans="2:28" x14ac:dyDescent="0.2">
      <c r="B145" s="237" t="s">
        <v>107</v>
      </c>
      <c r="C145" s="238"/>
      <c r="D145" s="137"/>
      <c r="E145" s="137"/>
      <c r="F145" s="137"/>
      <c r="G145" s="137"/>
      <c r="H145" s="137"/>
      <c r="I145" s="137"/>
      <c r="J145" s="137"/>
      <c r="K145" s="137"/>
      <c r="L145" s="137"/>
      <c r="M145" s="137"/>
      <c r="N145" s="57">
        <f t="shared" si="6"/>
        <v>0</v>
      </c>
      <c r="P145" s="237" t="s">
        <v>107</v>
      </c>
      <c r="Q145" s="238"/>
      <c r="R145" s="65" t="e">
        <f>AVERAGE(Final!AQ6:AQ85)*D145/100</f>
        <v>#DIV/0!</v>
      </c>
      <c r="S145" s="65" t="e">
        <f>AVERAGE(Final!AQ6:AQ85)*E145/100</f>
        <v>#DIV/0!</v>
      </c>
      <c r="T145" s="65" t="e">
        <f>AVERAGE(Final!AQ6:AQ85)*F145/100</f>
        <v>#DIV/0!</v>
      </c>
      <c r="U145" s="65" t="e">
        <f>AVERAGE(Final!AQ6:AQ85)*G145/100</f>
        <v>#DIV/0!</v>
      </c>
      <c r="V145" s="65" t="e">
        <f>AVERAGE(Final!AQ6:AQ85)*H145/100</f>
        <v>#DIV/0!</v>
      </c>
      <c r="W145" s="65" t="e">
        <f>AVERAGE(Final!AQ6:AQ85)*I145/100</f>
        <v>#DIV/0!</v>
      </c>
      <c r="X145" s="57" t="e">
        <f>AVERAGE(Final!AQ6:AQ85)*J145/100</f>
        <v>#DIV/0!</v>
      </c>
      <c r="Y145" s="57" t="e">
        <f>AVERAGE(Final!AQ6:AQ85)*K145/100</f>
        <v>#DIV/0!</v>
      </c>
      <c r="Z145" s="57" t="e">
        <f>AVERAGE(Final!AQ6:AQ85)*L145/100</f>
        <v>#DIV/0!</v>
      </c>
      <c r="AA145" s="57" t="e">
        <f>AVERAGE(Final!AQ6:AQ85)*M145/100</f>
        <v>#DIV/0!</v>
      </c>
      <c r="AB145" s="120">
        <f>'NOT Baremi'!AP20</f>
        <v>0</v>
      </c>
    </row>
    <row r="146" spans="2:28" x14ac:dyDescent="0.2">
      <c r="B146" s="237" t="s">
        <v>108</v>
      </c>
      <c r="C146" s="238"/>
      <c r="D146" s="137"/>
      <c r="E146" s="137"/>
      <c r="F146" s="137"/>
      <c r="G146" s="137"/>
      <c r="H146" s="137"/>
      <c r="I146" s="137"/>
      <c r="J146" s="137"/>
      <c r="K146" s="137"/>
      <c r="L146" s="137"/>
      <c r="M146" s="137"/>
      <c r="N146" s="57">
        <f t="shared" si="6"/>
        <v>0</v>
      </c>
      <c r="P146" s="237" t="s">
        <v>108</v>
      </c>
      <c r="Q146" s="238"/>
      <c r="R146" s="65" t="e">
        <f>AVERAGE(Final!AR6:AR85)*D146/100</f>
        <v>#DIV/0!</v>
      </c>
      <c r="S146" s="65" t="e">
        <f>AVERAGE(Final!AR6:AR85)*E146/100</f>
        <v>#DIV/0!</v>
      </c>
      <c r="T146" s="65" t="e">
        <f>AVERAGE(Final!AR6:AR85)*F146/100</f>
        <v>#DIV/0!</v>
      </c>
      <c r="U146" s="65" t="e">
        <f>AVERAGE(Final!AR6:AR85)*G146/100</f>
        <v>#DIV/0!</v>
      </c>
      <c r="V146" s="65" t="e">
        <f>AVERAGE(Final!AR6:AR85)*H146/100</f>
        <v>#DIV/0!</v>
      </c>
      <c r="W146" s="65" t="e">
        <f>AVERAGE(Final!AR6:AR85)*I146/100</f>
        <v>#DIV/0!</v>
      </c>
      <c r="X146" s="57" t="e">
        <f>AVERAGE(Final!AR6:AR85)*J146/100</f>
        <v>#DIV/0!</v>
      </c>
      <c r="Y146" s="57" t="e">
        <f>AVERAGE(Final!AR6:AR85)*K146/100</f>
        <v>#DIV/0!</v>
      </c>
      <c r="Z146" s="57" t="e">
        <f>AVERAGE(Final!AR6:AR85)*L146/100</f>
        <v>#DIV/0!</v>
      </c>
      <c r="AA146" s="57" t="e">
        <f>AVERAGE(Final!AR6:AR85)*M146/100</f>
        <v>#DIV/0!</v>
      </c>
      <c r="AB146" s="120">
        <f>'NOT Baremi'!AQ20</f>
        <v>0</v>
      </c>
    </row>
    <row r="147" spans="2:28" x14ac:dyDescent="0.2">
      <c r="B147" s="237" t="s">
        <v>109</v>
      </c>
      <c r="C147" s="238"/>
      <c r="D147" s="137"/>
      <c r="E147" s="137"/>
      <c r="F147" s="137"/>
      <c r="G147" s="137"/>
      <c r="H147" s="137"/>
      <c r="I147" s="137"/>
      <c r="J147" s="137"/>
      <c r="K147" s="137"/>
      <c r="L147" s="137"/>
      <c r="M147" s="137"/>
      <c r="N147" s="57">
        <f t="shared" si="6"/>
        <v>0</v>
      </c>
      <c r="P147" s="237" t="s">
        <v>109</v>
      </c>
      <c r="Q147" s="238"/>
      <c r="R147" s="65" t="e">
        <f>AVERAGE(Final!AS6:AS85)*D147/100</f>
        <v>#DIV/0!</v>
      </c>
      <c r="S147" s="65" t="e">
        <f>AVERAGE(Final!AS6:AS85)*E147/100</f>
        <v>#DIV/0!</v>
      </c>
      <c r="T147" s="65" t="e">
        <f>AVERAGE(Final!AS6:AS85)*F147/100</f>
        <v>#DIV/0!</v>
      </c>
      <c r="U147" s="65" t="e">
        <f>AVERAGE(Final!AS6:AS85)*G147/100</f>
        <v>#DIV/0!</v>
      </c>
      <c r="V147" s="65" t="e">
        <f>AVERAGE(Final!AS6:AS85)*H147/100</f>
        <v>#DIV/0!</v>
      </c>
      <c r="W147" s="65" t="e">
        <f>AVERAGE(Final!AS6:AS85)*I147/100</f>
        <v>#DIV/0!</v>
      </c>
      <c r="X147" s="57" t="e">
        <f>AVERAGE(Final!AS6:AS85)*J147/100</f>
        <v>#DIV/0!</v>
      </c>
      <c r="Y147" s="57" t="e">
        <f>AVERAGE(Final!AS6:AS85)*K147/100</f>
        <v>#DIV/0!</v>
      </c>
      <c r="Z147" s="57" t="e">
        <f>AVERAGE(Final!AS6:AS85)*L147/100</f>
        <v>#DIV/0!</v>
      </c>
      <c r="AA147" s="57" t="e">
        <f>AVERAGE(Final!AS6:AS85)*M147/100</f>
        <v>#DIV/0!</v>
      </c>
      <c r="AB147" s="120">
        <f>'NOT Baremi'!AR20</f>
        <v>0</v>
      </c>
    </row>
    <row r="148" spans="2:28" x14ac:dyDescent="0.2">
      <c r="B148" s="63"/>
      <c r="C148" s="63"/>
      <c r="P148" s="237" t="s">
        <v>84</v>
      </c>
      <c r="Q148" s="238"/>
      <c r="R148" s="57">
        <f>COUNTA(D108:D147)</f>
        <v>0</v>
      </c>
      <c r="S148" s="57">
        <f>COUNTA(E108:E147)</f>
        <v>0</v>
      </c>
      <c r="T148" s="57">
        <f t="shared" ref="T148:AA148" si="7">COUNTA(F108:F147)</f>
        <v>0</v>
      </c>
      <c r="U148" s="57">
        <f t="shared" si="7"/>
        <v>0</v>
      </c>
      <c r="V148" s="57">
        <f t="shared" si="7"/>
        <v>0</v>
      </c>
      <c r="W148" s="57">
        <f t="shared" si="7"/>
        <v>0</v>
      </c>
      <c r="X148" s="57">
        <f>COUNTA(J108:J147)</f>
        <v>0</v>
      </c>
      <c r="Y148" s="57">
        <f>COUNTA(K108:K147)</f>
        <v>0</v>
      </c>
      <c r="Z148" s="57">
        <f>COUNTA(L108:L147)</f>
        <v>0</v>
      </c>
      <c r="AA148" s="57">
        <f t="shared" si="7"/>
        <v>0</v>
      </c>
      <c r="AB148" s="57"/>
    </row>
    <row r="149" spans="2:28" x14ac:dyDescent="0.2">
      <c r="B149" s="63"/>
      <c r="C149" s="63"/>
      <c r="P149" s="237" t="s">
        <v>83</v>
      </c>
      <c r="Q149" s="238"/>
      <c r="R149" s="58" t="e" cm="1">
        <f t="array" ref="R149">(AVERAGE(IF(D108:D147&lt;&gt;0,R108:R147)))*100/(AVERAGE(IF(D108:D147&lt;&gt;0,AB108:AB147)))</f>
        <v>#DIV/0!</v>
      </c>
      <c r="S149" s="58" t="e" cm="1">
        <f t="array" ref="S149">(AVERAGE(IF(E108:E147&lt;&gt;0,S108:S147)))*100/(AVERAGE(IF(E108:E147&lt;&gt;0,AB108:AB147)))</f>
        <v>#DIV/0!</v>
      </c>
      <c r="T149" s="58" t="e" cm="1">
        <f t="array" ref="T149">(AVERAGE(IF(F108:F147&lt;&gt;0,T108:T147)))*100/(AVERAGE(IF(F108:F147&lt;&gt;0,AB108:AB147)))</f>
        <v>#DIV/0!</v>
      </c>
      <c r="U149" s="58" t="e" cm="1">
        <f t="array" ref="U149">(AVERAGE(IF(G108:G147&lt;&gt;0,U108:U147)))*100/(AVERAGE(IF(G108:G147&lt;&gt;0,AB108:AB147)))</f>
        <v>#DIV/0!</v>
      </c>
      <c r="V149" s="58" t="e" cm="1">
        <f t="array" ref="V149">(AVERAGE(IF(H108:H147&lt;&gt;0,V108:V147)))*100/(AVERAGE(IF(H108:H147&lt;&gt;0,AB108:AB147)))</f>
        <v>#DIV/0!</v>
      </c>
      <c r="W149" s="58" t="e" cm="1">
        <f t="array" ref="W149">(AVERAGE(IF(I108:I147&lt;&gt;0,W108:W147)))*100/(AVERAGE(IF(I108:I147&lt;&gt;0,AB108:AB147)))</f>
        <v>#DIV/0!</v>
      </c>
      <c r="X149" s="58" t="e" cm="1">
        <f t="array" ref="X149">(AVERAGE(IF(J108:J147&lt;&gt;0,X108:X147)))*100/(AVERAGE(IF(J108:J147&lt;&gt;0,AB108:AB147)))</f>
        <v>#DIV/0!</v>
      </c>
      <c r="Y149" s="58" t="e" cm="1">
        <f t="array" ref="Y149">(AVERAGE(IF(K108:K147&lt;&gt;0,Y108:Y147)))*100/(AVERAGE(IF(K108:K147&lt;&gt;0,AB108:AB147)))</f>
        <v>#DIV/0!</v>
      </c>
      <c r="Z149" s="58" t="e" cm="1">
        <f t="array" ref="Z149">(AVERAGE(IF(L108:L147&lt;&gt;0,Z108:Z147)))*100/(AVERAGE(IF(L108:L147&lt;&gt;0,AB108:AB147)))</f>
        <v>#DIV/0!</v>
      </c>
      <c r="AA149" s="58" t="e" cm="1">
        <f t="array" ref="AA149">(AVERAGE(IF(M108:M147&lt;&gt;0,AA108:AA147)))*100/(AVERAGE(IF(M108:M147&lt;&gt;0,AB108:AB147)))</f>
        <v>#DIV/0!</v>
      </c>
      <c r="AB149" s="57"/>
    </row>
    <row r="150" spans="2:28" x14ac:dyDescent="0.2">
      <c r="B150" s="63"/>
      <c r="C150" s="63"/>
    </row>
    <row r="151" spans="2:28" x14ac:dyDescent="0.2">
      <c r="B151" s="63"/>
      <c r="C151" s="63"/>
    </row>
    <row r="152" spans="2:28" ht="15.75" x14ac:dyDescent="0.25">
      <c r="B152" s="236" t="s">
        <v>110</v>
      </c>
      <c r="C152" s="236"/>
      <c r="D152" s="236"/>
      <c r="E152" s="236"/>
      <c r="F152" s="236"/>
      <c r="G152" s="236"/>
      <c r="H152" s="236"/>
      <c r="I152" s="236"/>
      <c r="J152" s="236"/>
      <c r="K152" s="236"/>
      <c r="L152" s="236"/>
      <c r="M152" s="236"/>
      <c r="N152" s="236"/>
      <c r="P152" s="236" t="s">
        <v>118</v>
      </c>
      <c r="Q152" s="236"/>
      <c r="R152" s="236"/>
      <c r="S152" s="236"/>
      <c r="T152" s="236"/>
      <c r="U152" s="236"/>
      <c r="V152" s="236"/>
      <c r="W152" s="236"/>
      <c r="X152" s="236"/>
      <c r="Y152" s="236"/>
      <c r="Z152" s="236"/>
      <c r="AA152" s="236"/>
      <c r="AB152" s="236"/>
    </row>
    <row r="153" spans="2:28" x14ac:dyDescent="0.2">
      <c r="B153" s="237" t="s">
        <v>114</v>
      </c>
      <c r="C153" s="238"/>
      <c r="D153" s="45" t="s">
        <v>51</v>
      </c>
      <c r="E153" s="45" t="s">
        <v>52</v>
      </c>
      <c r="F153" s="45" t="s">
        <v>53</v>
      </c>
      <c r="G153" s="45" t="s">
        <v>54</v>
      </c>
      <c r="H153" s="45" t="s">
        <v>55</v>
      </c>
      <c r="I153" s="45" t="s">
        <v>56</v>
      </c>
      <c r="J153" s="45" t="s">
        <v>57</v>
      </c>
      <c r="K153" s="45" t="s">
        <v>58</v>
      </c>
      <c r="L153" s="45" t="s">
        <v>59</v>
      </c>
      <c r="M153" s="56" t="s">
        <v>60</v>
      </c>
      <c r="N153" s="56" t="s">
        <v>82</v>
      </c>
      <c r="P153" s="237" t="s">
        <v>61</v>
      </c>
      <c r="Q153" s="238"/>
      <c r="R153" s="45" t="s">
        <v>51</v>
      </c>
      <c r="S153" s="45" t="s">
        <v>52</v>
      </c>
      <c r="T153" s="45" t="s">
        <v>53</v>
      </c>
      <c r="U153" s="45" t="s">
        <v>54</v>
      </c>
      <c r="V153" s="45" t="s">
        <v>55</v>
      </c>
      <c r="W153" s="45" t="s">
        <v>56</v>
      </c>
      <c r="X153" s="45" t="s">
        <v>57</v>
      </c>
      <c r="Y153" s="45" t="s">
        <v>58</v>
      </c>
      <c r="Z153" s="45" t="s">
        <v>59</v>
      </c>
      <c r="AA153" s="56" t="s">
        <v>60</v>
      </c>
      <c r="AB153" s="45" t="s">
        <v>135</v>
      </c>
    </row>
    <row r="154" spans="2:28" x14ac:dyDescent="0.2">
      <c r="B154" s="237" t="s">
        <v>62</v>
      </c>
      <c r="C154" s="238"/>
      <c r="D154" s="137"/>
      <c r="E154" s="137"/>
      <c r="F154" s="137"/>
      <c r="G154" s="137"/>
      <c r="H154" s="137"/>
      <c r="I154" s="137"/>
      <c r="J154" s="137"/>
      <c r="K154" s="137"/>
      <c r="L154" s="137"/>
      <c r="M154" s="137"/>
      <c r="N154" s="57">
        <f>COUNTA(D154:M154)</f>
        <v>0</v>
      </c>
      <c r="P154" s="237" t="s">
        <v>62</v>
      </c>
      <c r="Q154" s="238"/>
      <c r="R154" s="57" t="e">
        <f>AVERAGE(Bütünleme!F6:F85)*D154/100</f>
        <v>#DIV/0!</v>
      </c>
      <c r="S154" s="57" t="e">
        <f>AVERAGE(Bütünleme!F6:F85)*E154/100</f>
        <v>#DIV/0!</v>
      </c>
      <c r="T154" s="57" t="e">
        <f>AVERAGE(Bütünleme!F6:F85)*F154/100</f>
        <v>#DIV/0!</v>
      </c>
      <c r="U154" s="57" t="e">
        <f>AVERAGE(Bütünleme!F6:F85)*G154/100</f>
        <v>#DIV/0!</v>
      </c>
      <c r="V154" s="57" t="e">
        <f>AVERAGE(Bütünleme!F6:F85)*H154/100</f>
        <v>#DIV/0!</v>
      </c>
      <c r="W154" s="57" t="e">
        <f>AVERAGE(Bütünleme!F6:F85)*I154/100</f>
        <v>#DIV/0!</v>
      </c>
      <c r="X154" s="57" t="e">
        <f>AVERAGE(Bütünleme!F6:F85)*J154/100</f>
        <v>#DIV/0!</v>
      </c>
      <c r="Y154" s="57" t="e">
        <f>AVERAGE(Bütünleme!F6:F85)*K154/100</f>
        <v>#DIV/0!</v>
      </c>
      <c r="Z154" s="57" t="e">
        <f>AVERAGE(Bütünleme!F6:F85)*L154/100</f>
        <v>#DIV/0!</v>
      </c>
      <c r="AA154" s="57" t="e">
        <f>AVERAGE(Bütünleme!F6:F85)*M154/100</f>
        <v>#DIV/0!</v>
      </c>
      <c r="AB154" s="120">
        <f>'NOT Baremi'!E25</f>
        <v>0</v>
      </c>
    </row>
    <row r="155" spans="2:28" x14ac:dyDescent="0.2">
      <c r="B155" s="237" t="s">
        <v>63</v>
      </c>
      <c r="C155" s="238"/>
      <c r="D155" s="137"/>
      <c r="E155" s="137"/>
      <c r="F155" s="137"/>
      <c r="G155" s="137"/>
      <c r="H155" s="137"/>
      <c r="I155" s="137"/>
      <c r="J155" s="137"/>
      <c r="K155" s="137"/>
      <c r="L155" s="137"/>
      <c r="M155" s="137"/>
      <c r="N155" s="57">
        <f t="shared" ref="N155:N193" si="8">COUNTA(D155:M155)</f>
        <v>0</v>
      </c>
      <c r="P155" s="237" t="s">
        <v>63</v>
      </c>
      <c r="Q155" s="238"/>
      <c r="R155" s="57" t="e">
        <f>AVERAGE(Bütünleme!G6:G85)*D155/100</f>
        <v>#DIV/0!</v>
      </c>
      <c r="S155" s="57" t="e">
        <f>AVERAGE(Bütünleme!G6:G85)*E155/100</f>
        <v>#DIV/0!</v>
      </c>
      <c r="T155" s="57" t="e">
        <f>AVERAGE(Bütünleme!G6:G85)*F155/100</f>
        <v>#DIV/0!</v>
      </c>
      <c r="U155" s="57" t="e">
        <f>AVERAGE(Bütünleme!G6:G85)*G155/100</f>
        <v>#DIV/0!</v>
      </c>
      <c r="V155" s="57" t="e">
        <f>AVERAGE(Bütünleme!G6:G85)*H155/100</f>
        <v>#DIV/0!</v>
      </c>
      <c r="W155" s="57" t="e">
        <f>AVERAGE(Bütünleme!G6:G85)*I155/100</f>
        <v>#DIV/0!</v>
      </c>
      <c r="X155" s="57" t="e">
        <f>AVERAGE(Bütünleme!G6:G85)*J155/100</f>
        <v>#DIV/0!</v>
      </c>
      <c r="Y155" s="57" t="e">
        <f>AVERAGE(Bütünleme!G6:G85)*K155/100</f>
        <v>#DIV/0!</v>
      </c>
      <c r="Z155" s="57" t="e">
        <f>AVERAGE(Bütünleme!G6:G85)*L155/100</f>
        <v>#DIV/0!</v>
      </c>
      <c r="AA155" s="57" t="e">
        <f>AVERAGE(Bütünleme!G6:G85)*M155/100</f>
        <v>#DIV/0!</v>
      </c>
      <c r="AB155" s="120">
        <f>'NOT Baremi'!F25</f>
        <v>0</v>
      </c>
    </row>
    <row r="156" spans="2:28" x14ac:dyDescent="0.2">
      <c r="B156" s="237" t="s">
        <v>64</v>
      </c>
      <c r="C156" s="238"/>
      <c r="D156" s="137"/>
      <c r="E156" s="137"/>
      <c r="F156" s="137"/>
      <c r="G156" s="137"/>
      <c r="H156" s="137"/>
      <c r="I156" s="137"/>
      <c r="J156" s="137"/>
      <c r="K156" s="137"/>
      <c r="L156" s="137"/>
      <c r="M156" s="137"/>
      <c r="N156" s="57">
        <f t="shared" si="8"/>
        <v>0</v>
      </c>
      <c r="P156" s="237" t="s">
        <v>64</v>
      </c>
      <c r="Q156" s="238"/>
      <c r="R156" s="57" t="e">
        <f>AVERAGE(Bütünleme!H6:H85)*D156/100</f>
        <v>#DIV/0!</v>
      </c>
      <c r="S156" s="57" t="e">
        <f>AVERAGE(Bütünleme!H6:H85)*E156/100</f>
        <v>#DIV/0!</v>
      </c>
      <c r="T156" s="57" t="e">
        <f>AVERAGE(Bütünleme!H6:H85)*F156/100</f>
        <v>#DIV/0!</v>
      </c>
      <c r="U156" s="57" t="e">
        <f>AVERAGE(Bütünleme!H6:H85)*G156/100</f>
        <v>#DIV/0!</v>
      </c>
      <c r="V156" s="57" t="e">
        <f>AVERAGE(Bütünleme!H6:H85)*H156/100</f>
        <v>#DIV/0!</v>
      </c>
      <c r="W156" s="57" t="e">
        <f>AVERAGE(Bütünleme!H6:H85)*I156/100</f>
        <v>#DIV/0!</v>
      </c>
      <c r="X156" s="57" t="e">
        <f>AVERAGE(Bütünleme!H6:H85)*J156/100</f>
        <v>#DIV/0!</v>
      </c>
      <c r="Y156" s="57" t="e">
        <f>AVERAGE(Bütünleme!H6:H85)*K156/100</f>
        <v>#DIV/0!</v>
      </c>
      <c r="Z156" s="57" t="e">
        <f>AVERAGE(Bütünleme!H6:H85)*L156/100</f>
        <v>#DIV/0!</v>
      </c>
      <c r="AA156" s="57" t="e">
        <f>AVERAGE(Bütünleme!H6:H85)*M156/100</f>
        <v>#DIV/0!</v>
      </c>
      <c r="AB156" s="120">
        <f>'NOT Baremi'!G25</f>
        <v>0</v>
      </c>
    </row>
    <row r="157" spans="2:28" x14ac:dyDescent="0.2">
      <c r="B157" s="237" t="s">
        <v>65</v>
      </c>
      <c r="C157" s="238"/>
      <c r="D157" s="137"/>
      <c r="E157" s="137"/>
      <c r="F157" s="137"/>
      <c r="G157" s="137"/>
      <c r="H157" s="137"/>
      <c r="I157" s="137"/>
      <c r="J157" s="137"/>
      <c r="K157" s="137"/>
      <c r="L157" s="137"/>
      <c r="M157" s="137"/>
      <c r="N157" s="57">
        <f t="shared" si="8"/>
        <v>0</v>
      </c>
      <c r="P157" s="237" t="s">
        <v>65</v>
      </c>
      <c r="Q157" s="238"/>
      <c r="R157" s="57" t="e">
        <f>AVERAGE(Bütünleme!I6:I85)*D157/100</f>
        <v>#DIV/0!</v>
      </c>
      <c r="S157" s="57" t="e">
        <f>AVERAGE(Bütünleme!I6:I85)*E157/100</f>
        <v>#DIV/0!</v>
      </c>
      <c r="T157" s="57" t="e">
        <f>AVERAGE(Bütünleme!I6:I85)*F157/100</f>
        <v>#DIV/0!</v>
      </c>
      <c r="U157" s="57" t="e">
        <f>AVERAGE(Bütünleme!I6:I85)*G157/100</f>
        <v>#DIV/0!</v>
      </c>
      <c r="V157" s="57" t="e">
        <f>AVERAGE(Bütünleme!I6:I85)*H157/100</f>
        <v>#DIV/0!</v>
      </c>
      <c r="W157" s="57" t="e">
        <f>AVERAGE(Bütünleme!I6:I85)*I157/100</f>
        <v>#DIV/0!</v>
      </c>
      <c r="X157" s="57" t="e">
        <f>AVERAGE(Bütünleme!I6:I85)*J157/100</f>
        <v>#DIV/0!</v>
      </c>
      <c r="Y157" s="57" t="e">
        <f>AVERAGE(Bütünleme!I6:I85)*K157/100</f>
        <v>#DIV/0!</v>
      </c>
      <c r="Z157" s="57" t="e">
        <f>AVERAGE(Bütünleme!I6:I85)*L157/100</f>
        <v>#DIV/0!</v>
      </c>
      <c r="AA157" s="57" t="e">
        <f>AVERAGE(Bütünleme!I6:I85)*M157/100</f>
        <v>#DIV/0!</v>
      </c>
      <c r="AB157" s="120">
        <f>'NOT Baremi'!H25</f>
        <v>0</v>
      </c>
    </row>
    <row r="158" spans="2:28" x14ac:dyDescent="0.2">
      <c r="B158" s="237" t="s">
        <v>66</v>
      </c>
      <c r="C158" s="238"/>
      <c r="D158" s="137"/>
      <c r="E158" s="137"/>
      <c r="F158" s="137"/>
      <c r="G158" s="137"/>
      <c r="H158" s="137"/>
      <c r="I158" s="137"/>
      <c r="J158" s="137"/>
      <c r="K158" s="137"/>
      <c r="L158" s="137"/>
      <c r="M158" s="137"/>
      <c r="N158" s="57">
        <f t="shared" si="8"/>
        <v>0</v>
      </c>
      <c r="P158" s="237" t="s">
        <v>66</v>
      </c>
      <c r="Q158" s="238"/>
      <c r="R158" s="57" t="e">
        <f>AVERAGE(Bütünleme!J6:J85)*D158/100</f>
        <v>#DIV/0!</v>
      </c>
      <c r="S158" s="57" t="e">
        <f>AVERAGE(Bütünleme!J6:J85)*E158/100</f>
        <v>#DIV/0!</v>
      </c>
      <c r="T158" s="57" t="e">
        <f>AVERAGE(Bütünleme!J6:J85)*F158/100</f>
        <v>#DIV/0!</v>
      </c>
      <c r="U158" s="57" t="e">
        <f>AVERAGE(Bütünleme!J6:J85)*G158/100</f>
        <v>#DIV/0!</v>
      </c>
      <c r="V158" s="57" t="e">
        <f>AVERAGE(Bütünleme!J6:J85)*H158/100</f>
        <v>#DIV/0!</v>
      </c>
      <c r="W158" s="57" t="e">
        <f>AVERAGE(Bütünleme!J6:J85)*I158/100</f>
        <v>#DIV/0!</v>
      </c>
      <c r="X158" s="57" t="e">
        <f>AVERAGE(Bütünleme!J6:J85)*J158/100</f>
        <v>#DIV/0!</v>
      </c>
      <c r="Y158" s="57" t="e">
        <f>AVERAGE(Bütünleme!J6:J85)*K158/100</f>
        <v>#DIV/0!</v>
      </c>
      <c r="Z158" s="57" t="e">
        <f>AVERAGE(Bütünleme!J6:J85)*L158/100</f>
        <v>#DIV/0!</v>
      </c>
      <c r="AA158" s="57" t="e">
        <f>AVERAGE(Bütünleme!J6:J85)*M158/100</f>
        <v>#DIV/0!</v>
      </c>
      <c r="AB158" s="120">
        <f>'NOT Baremi'!I25</f>
        <v>0</v>
      </c>
    </row>
    <row r="159" spans="2:28" x14ac:dyDescent="0.2">
      <c r="B159" s="237" t="s">
        <v>67</v>
      </c>
      <c r="C159" s="238"/>
      <c r="D159" s="137"/>
      <c r="E159" s="137"/>
      <c r="F159" s="137"/>
      <c r="G159" s="137"/>
      <c r="H159" s="137"/>
      <c r="I159" s="137"/>
      <c r="J159" s="137"/>
      <c r="K159" s="137"/>
      <c r="L159" s="137"/>
      <c r="M159" s="137"/>
      <c r="N159" s="57">
        <f t="shared" si="8"/>
        <v>0</v>
      </c>
      <c r="P159" s="237" t="s">
        <v>67</v>
      </c>
      <c r="Q159" s="238"/>
      <c r="R159" s="57" t="e">
        <f>AVERAGE(Bütünleme!K6:K85)*D159/100</f>
        <v>#DIV/0!</v>
      </c>
      <c r="S159" s="57" t="e">
        <f>AVERAGE(Bütünleme!K6:K85)*E159/100</f>
        <v>#DIV/0!</v>
      </c>
      <c r="T159" s="57" t="e">
        <f>AVERAGE(Bütünleme!K6:K85)*F159/100</f>
        <v>#DIV/0!</v>
      </c>
      <c r="U159" s="57" t="e">
        <f>AVERAGE(Bütünleme!K6:K85)*G159/100</f>
        <v>#DIV/0!</v>
      </c>
      <c r="V159" s="57" t="e">
        <f>AVERAGE(Bütünleme!K6:K85)*H159/100</f>
        <v>#DIV/0!</v>
      </c>
      <c r="W159" s="57" t="e">
        <f>AVERAGE(Bütünleme!K6:K85)*I159/100</f>
        <v>#DIV/0!</v>
      </c>
      <c r="X159" s="57" t="e">
        <f>AVERAGE(Bütünleme!K6:K85)*J159/100</f>
        <v>#DIV/0!</v>
      </c>
      <c r="Y159" s="57" t="e">
        <f>AVERAGE(Bütünleme!K6:K85)*K159/100</f>
        <v>#DIV/0!</v>
      </c>
      <c r="Z159" s="57" t="e">
        <f>AVERAGE(Bütünleme!K6:K85)*L159/100</f>
        <v>#DIV/0!</v>
      </c>
      <c r="AA159" s="57" t="e">
        <f>AVERAGE(Bütünleme!K6:K85)*M159/100</f>
        <v>#DIV/0!</v>
      </c>
      <c r="AB159" s="120">
        <f>'NOT Baremi'!J25</f>
        <v>0</v>
      </c>
    </row>
    <row r="160" spans="2:28" x14ac:dyDescent="0.2">
      <c r="B160" s="237" t="s">
        <v>68</v>
      </c>
      <c r="C160" s="238"/>
      <c r="D160" s="137"/>
      <c r="E160" s="137"/>
      <c r="F160" s="137"/>
      <c r="G160" s="137"/>
      <c r="H160" s="137"/>
      <c r="I160" s="137"/>
      <c r="J160" s="137"/>
      <c r="K160" s="137"/>
      <c r="L160" s="137"/>
      <c r="M160" s="137"/>
      <c r="N160" s="57">
        <f t="shared" si="8"/>
        <v>0</v>
      </c>
      <c r="P160" s="237" t="s">
        <v>68</v>
      </c>
      <c r="Q160" s="238"/>
      <c r="R160" s="57" t="e">
        <f>AVERAGE(Bütünleme!L6:L85)*D160/100</f>
        <v>#DIV/0!</v>
      </c>
      <c r="S160" s="57" t="e">
        <f>AVERAGE(Bütünleme!L6:L85)*E160/100</f>
        <v>#DIV/0!</v>
      </c>
      <c r="T160" s="57" t="e">
        <f>AVERAGE(Bütünleme!L6:L85)*F160/100</f>
        <v>#DIV/0!</v>
      </c>
      <c r="U160" s="57" t="e">
        <f>AVERAGE(Bütünleme!L6:L85)*G160/100</f>
        <v>#DIV/0!</v>
      </c>
      <c r="V160" s="57" t="e">
        <f>AVERAGE(Bütünleme!L6:L85)*H160/100</f>
        <v>#DIV/0!</v>
      </c>
      <c r="W160" s="57" t="e">
        <f>AVERAGE(Bütünleme!L6:L85)*I160/100</f>
        <v>#DIV/0!</v>
      </c>
      <c r="X160" s="57" t="e">
        <f>AVERAGE(Bütünleme!L6:L85)*J160/100</f>
        <v>#DIV/0!</v>
      </c>
      <c r="Y160" s="57" t="e">
        <f>AVERAGE(Bütünleme!L6:L85)*K160/100</f>
        <v>#DIV/0!</v>
      </c>
      <c r="Z160" s="57" t="e">
        <f>AVERAGE(Bütünleme!L6:L85)*L160/100</f>
        <v>#DIV/0!</v>
      </c>
      <c r="AA160" s="57" t="e">
        <f>AVERAGE(Bütünleme!L6:L85)*M160/100</f>
        <v>#DIV/0!</v>
      </c>
      <c r="AB160" s="120">
        <f>'NOT Baremi'!K25</f>
        <v>0</v>
      </c>
    </row>
    <row r="161" spans="2:28" x14ac:dyDescent="0.2">
      <c r="B161" s="237" t="s">
        <v>69</v>
      </c>
      <c r="C161" s="238"/>
      <c r="D161" s="137"/>
      <c r="E161" s="137"/>
      <c r="F161" s="137"/>
      <c r="G161" s="137"/>
      <c r="H161" s="137"/>
      <c r="I161" s="137"/>
      <c r="J161" s="137"/>
      <c r="K161" s="137"/>
      <c r="L161" s="137"/>
      <c r="M161" s="137"/>
      <c r="N161" s="57">
        <f t="shared" si="8"/>
        <v>0</v>
      </c>
      <c r="P161" s="237" t="s">
        <v>69</v>
      </c>
      <c r="Q161" s="238"/>
      <c r="R161" s="57" t="e">
        <f>AVERAGE(Bütünleme!M6:M85)*D161/100</f>
        <v>#DIV/0!</v>
      </c>
      <c r="S161" s="57" t="e">
        <f>AVERAGE(Bütünleme!M6:M85)*E161/100</f>
        <v>#DIV/0!</v>
      </c>
      <c r="T161" s="57" t="e">
        <f>AVERAGE(Bütünleme!M6:M85)*F161/100</f>
        <v>#DIV/0!</v>
      </c>
      <c r="U161" s="57" t="e">
        <f>AVERAGE(Bütünleme!M6:M85)*G161/100</f>
        <v>#DIV/0!</v>
      </c>
      <c r="V161" s="57" t="e">
        <f>AVERAGE(Bütünleme!M6:M85)*H161/100</f>
        <v>#DIV/0!</v>
      </c>
      <c r="W161" s="57" t="e">
        <f>AVERAGE(Bütünleme!M6:M85)*I161/100</f>
        <v>#DIV/0!</v>
      </c>
      <c r="X161" s="57" t="e">
        <f>AVERAGE(Bütünleme!M6:M85)*J161/100</f>
        <v>#DIV/0!</v>
      </c>
      <c r="Y161" s="57" t="e">
        <f>AVERAGE(Bütünleme!M6:M85)*K161/100</f>
        <v>#DIV/0!</v>
      </c>
      <c r="Z161" s="57" t="e">
        <f>AVERAGE(Bütünleme!M6:M85)*L161/100</f>
        <v>#DIV/0!</v>
      </c>
      <c r="AA161" s="57" t="e">
        <f>AVERAGE(Bütünleme!M6:M85)*M161/100</f>
        <v>#DIV/0!</v>
      </c>
      <c r="AB161" s="120">
        <f>'NOT Baremi'!L25</f>
        <v>0</v>
      </c>
    </row>
    <row r="162" spans="2:28" x14ac:dyDescent="0.2">
      <c r="B162" s="237" t="s">
        <v>70</v>
      </c>
      <c r="C162" s="238"/>
      <c r="D162" s="137"/>
      <c r="E162" s="137"/>
      <c r="F162" s="137"/>
      <c r="G162" s="137"/>
      <c r="H162" s="137"/>
      <c r="I162" s="137"/>
      <c r="J162" s="137"/>
      <c r="K162" s="137"/>
      <c r="L162" s="137"/>
      <c r="M162" s="137"/>
      <c r="N162" s="57">
        <f t="shared" si="8"/>
        <v>0</v>
      </c>
      <c r="P162" s="237" t="s">
        <v>70</v>
      </c>
      <c r="Q162" s="238"/>
      <c r="R162" s="57" t="e">
        <f>AVERAGE(Bütünleme!N6:N85)*D162/100</f>
        <v>#DIV/0!</v>
      </c>
      <c r="S162" s="57" t="e">
        <f>AVERAGE(Bütünleme!N6:N85)*E162/100</f>
        <v>#DIV/0!</v>
      </c>
      <c r="T162" s="57" t="e">
        <f>AVERAGE(Bütünleme!N6:N85)*F162/100</f>
        <v>#DIV/0!</v>
      </c>
      <c r="U162" s="57" t="e">
        <f>AVERAGE(Bütünleme!N6:N85)*G162/100</f>
        <v>#DIV/0!</v>
      </c>
      <c r="V162" s="57" t="e">
        <f>AVERAGE(Bütünleme!N6:N85)*H162/100</f>
        <v>#DIV/0!</v>
      </c>
      <c r="W162" s="57" t="e">
        <f>AVERAGE(Bütünleme!N6:N85)*I162/100</f>
        <v>#DIV/0!</v>
      </c>
      <c r="X162" s="57" t="e">
        <f>AVERAGE(Bütünleme!N6:N85)*J162/100</f>
        <v>#DIV/0!</v>
      </c>
      <c r="Y162" s="57" t="e">
        <f>AVERAGE(Bütünleme!N6:N85)*K162/100</f>
        <v>#DIV/0!</v>
      </c>
      <c r="Z162" s="57" t="e">
        <f>AVERAGE(Bütünleme!N6:N85)*L162/100</f>
        <v>#DIV/0!</v>
      </c>
      <c r="AA162" s="57" t="e">
        <f>AVERAGE(Bütünleme!N6:N85)*M162/100</f>
        <v>#DIV/0!</v>
      </c>
      <c r="AB162" s="120">
        <f>'NOT Baremi'!M25</f>
        <v>0</v>
      </c>
    </row>
    <row r="163" spans="2:28" x14ac:dyDescent="0.2">
      <c r="B163" s="237" t="s">
        <v>71</v>
      </c>
      <c r="C163" s="238"/>
      <c r="D163" s="137"/>
      <c r="E163" s="137"/>
      <c r="F163" s="137"/>
      <c r="G163" s="137"/>
      <c r="H163" s="137"/>
      <c r="I163" s="137"/>
      <c r="J163" s="137"/>
      <c r="K163" s="137"/>
      <c r="L163" s="137"/>
      <c r="M163" s="137"/>
      <c r="N163" s="57">
        <f t="shared" si="8"/>
        <v>0</v>
      </c>
      <c r="P163" s="237" t="s">
        <v>71</v>
      </c>
      <c r="Q163" s="238"/>
      <c r="R163" s="57" t="e">
        <f>AVERAGE(Bütünleme!O6:O85)*D163/100</f>
        <v>#DIV/0!</v>
      </c>
      <c r="S163" s="57" t="e">
        <f>AVERAGE(Bütünleme!O6:O85)*E163/100</f>
        <v>#DIV/0!</v>
      </c>
      <c r="T163" s="57" t="e">
        <f>AVERAGE(Bütünleme!O6:O85)*F163/100</f>
        <v>#DIV/0!</v>
      </c>
      <c r="U163" s="57" t="e">
        <f>AVERAGE(Bütünleme!O6:O85)*G163/100</f>
        <v>#DIV/0!</v>
      </c>
      <c r="V163" s="57" t="e">
        <f>AVERAGE(Bütünleme!O6:O85)*H163/100</f>
        <v>#DIV/0!</v>
      </c>
      <c r="W163" s="57" t="e">
        <f>AVERAGE(Bütünleme!O6:O85)*I163/100</f>
        <v>#DIV/0!</v>
      </c>
      <c r="X163" s="57" t="e">
        <f>AVERAGE(Bütünleme!O6:O85)*J163/100</f>
        <v>#DIV/0!</v>
      </c>
      <c r="Y163" s="57" t="e">
        <f>AVERAGE(Bütünleme!O6:O85)*K163/100</f>
        <v>#DIV/0!</v>
      </c>
      <c r="Z163" s="57" t="e">
        <f>AVERAGE(Bütünleme!O6:O85)*L163/100</f>
        <v>#DIV/0!</v>
      </c>
      <c r="AA163" s="57" t="e">
        <f>AVERAGE(Bütünleme!O6:O85)*M163/100</f>
        <v>#DIV/0!</v>
      </c>
      <c r="AB163" s="120">
        <f>'NOT Baremi'!N25</f>
        <v>0</v>
      </c>
    </row>
    <row r="164" spans="2:28" x14ac:dyDescent="0.2">
      <c r="B164" s="237" t="s">
        <v>72</v>
      </c>
      <c r="C164" s="238"/>
      <c r="D164" s="137"/>
      <c r="E164" s="137"/>
      <c r="F164" s="137"/>
      <c r="G164" s="137"/>
      <c r="H164" s="137"/>
      <c r="I164" s="137"/>
      <c r="J164" s="137"/>
      <c r="K164" s="137"/>
      <c r="L164" s="137"/>
      <c r="M164" s="137"/>
      <c r="N164" s="57">
        <f t="shared" si="8"/>
        <v>0</v>
      </c>
      <c r="P164" s="237" t="s">
        <v>72</v>
      </c>
      <c r="Q164" s="238"/>
      <c r="R164" s="57" t="e">
        <f>AVERAGE(Bütünleme!P6:P85)*D164/100</f>
        <v>#DIV/0!</v>
      </c>
      <c r="S164" s="57" t="e">
        <f>AVERAGE(Bütünleme!P6:P85)*E164/100</f>
        <v>#DIV/0!</v>
      </c>
      <c r="T164" s="57" t="e">
        <f>AVERAGE(Bütünleme!P6:P85)*F164/100</f>
        <v>#DIV/0!</v>
      </c>
      <c r="U164" s="57" t="e">
        <f>AVERAGE(Bütünleme!P6:P85)*G164/100</f>
        <v>#DIV/0!</v>
      </c>
      <c r="V164" s="57" t="e">
        <f>AVERAGE(Bütünleme!P6:P85)*H164/100</f>
        <v>#DIV/0!</v>
      </c>
      <c r="W164" s="57" t="e">
        <f>AVERAGE(Bütünleme!P6:P85)*I164/100</f>
        <v>#DIV/0!</v>
      </c>
      <c r="X164" s="57" t="e">
        <f>AVERAGE(Bütünleme!P6:P85)*J164/100</f>
        <v>#DIV/0!</v>
      </c>
      <c r="Y164" s="57" t="e">
        <f>AVERAGE(Bütünleme!P6:P85)*K164/100</f>
        <v>#DIV/0!</v>
      </c>
      <c r="Z164" s="57" t="e">
        <f>AVERAGE(Bütünleme!P6:P85)*L164/100</f>
        <v>#DIV/0!</v>
      </c>
      <c r="AA164" s="57" t="e">
        <f>AVERAGE(Bütünleme!P6:P85)*M164/100</f>
        <v>#DIV/0!</v>
      </c>
      <c r="AB164" s="120">
        <f>'NOT Baremi'!O25</f>
        <v>0</v>
      </c>
    </row>
    <row r="165" spans="2:28" x14ac:dyDescent="0.2">
      <c r="B165" s="237" t="s">
        <v>73</v>
      </c>
      <c r="C165" s="238"/>
      <c r="D165" s="137"/>
      <c r="E165" s="137"/>
      <c r="F165" s="137"/>
      <c r="G165" s="137"/>
      <c r="H165" s="137"/>
      <c r="I165" s="137"/>
      <c r="J165" s="137"/>
      <c r="K165" s="137"/>
      <c r="L165" s="137"/>
      <c r="M165" s="137"/>
      <c r="N165" s="57">
        <f t="shared" si="8"/>
        <v>0</v>
      </c>
      <c r="P165" s="237" t="s">
        <v>73</v>
      </c>
      <c r="Q165" s="238"/>
      <c r="R165" s="57" t="e">
        <f>AVERAGE(Bütünleme!Q6:Q85)*D165/100</f>
        <v>#DIV/0!</v>
      </c>
      <c r="S165" s="57" t="e">
        <f>AVERAGE(Bütünleme!Q6:Q85)*E165/100</f>
        <v>#DIV/0!</v>
      </c>
      <c r="T165" s="57" t="e">
        <f>AVERAGE(Bütünleme!Q6:Q85)*F165/100</f>
        <v>#DIV/0!</v>
      </c>
      <c r="U165" s="57" t="e">
        <f>AVERAGE(Bütünleme!Q6:Q85)*G165/100</f>
        <v>#DIV/0!</v>
      </c>
      <c r="V165" s="57" t="e">
        <f>AVERAGE(Bütünleme!Q6:Q85)*H165/100</f>
        <v>#DIV/0!</v>
      </c>
      <c r="W165" s="57" t="e">
        <f>AVERAGE(Bütünleme!Q6:Q85)*I165/100</f>
        <v>#DIV/0!</v>
      </c>
      <c r="X165" s="57" t="e">
        <f>AVERAGE(Bütünleme!Q6:Q85)*J165/100</f>
        <v>#DIV/0!</v>
      </c>
      <c r="Y165" s="57" t="e">
        <f>AVERAGE(Bütünleme!Q6:Q85)*K165/100</f>
        <v>#DIV/0!</v>
      </c>
      <c r="Z165" s="57" t="e">
        <f>AVERAGE(Bütünleme!Q6:Q85)*L165/100</f>
        <v>#DIV/0!</v>
      </c>
      <c r="AA165" s="57" t="e">
        <f>AVERAGE(Bütünleme!Q6:Q85)*M165/100</f>
        <v>#DIV/0!</v>
      </c>
      <c r="AB165" s="120">
        <f>'NOT Baremi'!P25</f>
        <v>0</v>
      </c>
    </row>
    <row r="166" spans="2:28" x14ac:dyDescent="0.2">
      <c r="B166" s="237" t="s">
        <v>74</v>
      </c>
      <c r="C166" s="238"/>
      <c r="D166" s="137"/>
      <c r="E166" s="137"/>
      <c r="F166" s="137"/>
      <c r="G166" s="137"/>
      <c r="H166" s="137"/>
      <c r="I166" s="137"/>
      <c r="J166" s="137"/>
      <c r="K166" s="137"/>
      <c r="L166" s="137"/>
      <c r="M166" s="137"/>
      <c r="N166" s="57">
        <f t="shared" si="8"/>
        <v>0</v>
      </c>
      <c r="P166" s="237" t="s">
        <v>74</v>
      </c>
      <c r="Q166" s="238"/>
      <c r="R166" s="57" t="e">
        <f>AVERAGE(Bütünleme!R6:R85)*D166/100</f>
        <v>#DIV/0!</v>
      </c>
      <c r="S166" s="57" t="e">
        <f>AVERAGE(Bütünleme!R6:R85)*E166/100</f>
        <v>#DIV/0!</v>
      </c>
      <c r="T166" s="57" t="e">
        <f>AVERAGE(Bütünleme!R6:R85)*F166/100</f>
        <v>#DIV/0!</v>
      </c>
      <c r="U166" s="57" t="e">
        <f>AVERAGE(Bütünleme!R6:R85)*G166/100</f>
        <v>#DIV/0!</v>
      </c>
      <c r="V166" s="57" t="e">
        <f>AVERAGE(Bütünleme!R6:R85)*H166/100</f>
        <v>#DIV/0!</v>
      </c>
      <c r="W166" s="57" t="e">
        <f>AVERAGE(Bütünleme!R6:R85)*I166/100</f>
        <v>#DIV/0!</v>
      </c>
      <c r="X166" s="57" t="e">
        <f>AVERAGE(Bütünleme!R6:R85)*J166/100</f>
        <v>#DIV/0!</v>
      </c>
      <c r="Y166" s="57" t="e">
        <f>AVERAGE(Bütünleme!R6:R85)*K166/100</f>
        <v>#DIV/0!</v>
      </c>
      <c r="Z166" s="57" t="e">
        <f>AVERAGE(Bütünleme!R6:R85)*L166/100</f>
        <v>#DIV/0!</v>
      </c>
      <c r="AA166" s="57" t="e">
        <f>AVERAGE(Bütünleme!R6:R85)*M166/100</f>
        <v>#DIV/0!</v>
      </c>
      <c r="AB166" s="120">
        <f>'NOT Baremi'!Q25</f>
        <v>0</v>
      </c>
    </row>
    <row r="167" spans="2:28" x14ac:dyDescent="0.2">
      <c r="B167" s="237" t="s">
        <v>75</v>
      </c>
      <c r="C167" s="238"/>
      <c r="D167" s="137"/>
      <c r="E167" s="137"/>
      <c r="F167" s="137"/>
      <c r="G167" s="137"/>
      <c r="H167" s="137"/>
      <c r="I167" s="137"/>
      <c r="J167" s="137"/>
      <c r="K167" s="137"/>
      <c r="L167" s="137"/>
      <c r="M167" s="137"/>
      <c r="N167" s="57">
        <f t="shared" si="8"/>
        <v>0</v>
      </c>
      <c r="P167" s="237" t="s">
        <v>75</v>
      </c>
      <c r="Q167" s="238"/>
      <c r="R167" s="57" t="e">
        <f>AVERAGE(Bütünleme!S6:S85)*D167/100</f>
        <v>#DIV/0!</v>
      </c>
      <c r="S167" s="57" t="e">
        <f>AVERAGE(Bütünleme!S6:S85)*E167/100</f>
        <v>#DIV/0!</v>
      </c>
      <c r="T167" s="57" t="e">
        <f>AVERAGE(Bütünleme!S6:S85)*F167/100</f>
        <v>#DIV/0!</v>
      </c>
      <c r="U167" s="57" t="e">
        <f>AVERAGE(Bütünleme!S6:S85)*G167/100</f>
        <v>#DIV/0!</v>
      </c>
      <c r="V167" s="57" t="e">
        <f>AVERAGE(Bütünleme!S6:S85)*H167/100</f>
        <v>#DIV/0!</v>
      </c>
      <c r="W167" s="57" t="e">
        <f>AVERAGE(Bütünleme!S6:S85)*I167/100</f>
        <v>#DIV/0!</v>
      </c>
      <c r="X167" s="57" t="e">
        <f>AVERAGE(Bütünleme!S6:S85)*J167/100</f>
        <v>#DIV/0!</v>
      </c>
      <c r="Y167" s="57" t="e">
        <f>AVERAGE(Bütünleme!S6:S85)*K167/100</f>
        <v>#DIV/0!</v>
      </c>
      <c r="Z167" s="57" t="e">
        <f>AVERAGE(Bütünleme!S6:S85)*L167/100</f>
        <v>#DIV/0!</v>
      </c>
      <c r="AA167" s="57" t="e">
        <f>AVERAGE(Bütünleme!S6:S85)*M167/100</f>
        <v>#DIV/0!</v>
      </c>
      <c r="AB167" s="120">
        <f>'NOT Baremi'!R25</f>
        <v>0</v>
      </c>
    </row>
    <row r="168" spans="2:28" x14ac:dyDescent="0.2">
      <c r="B168" s="237" t="s">
        <v>76</v>
      </c>
      <c r="C168" s="238"/>
      <c r="D168" s="137"/>
      <c r="E168" s="137"/>
      <c r="F168" s="137"/>
      <c r="G168" s="137"/>
      <c r="H168" s="137"/>
      <c r="I168" s="137"/>
      <c r="J168" s="137"/>
      <c r="K168" s="137"/>
      <c r="L168" s="137"/>
      <c r="M168" s="137"/>
      <c r="N168" s="57">
        <f t="shared" si="8"/>
        <v>0</v>
      </c>
      <c r="P168" s="237" t="s">
        <v>76</v>
      </c>
      <c r="Q168" s="238"/>
      <c r="R168" s="57" t="e">
        <f>AVERAGE(Bütünleme!T6:T85)*D168/100</f>
        <v>#DIV/0!</v>
      </c>
      <c r="S168" s="57" t="e">
        <f>AVERAGE(Bütünleme!T6:T85)*E168/100</f>
        <v>#DIV/0!</v>
      </c>
      <c r="T168" s="57" t="e">
        <f>AVERAGE(Bütünleme!T6:T85)*F168/100</f>
        <v>#DIV/0!</v>
      </c>
      <c r="U168" s="57" t="e">
        <f>AVERAGE(Bütünleme!T6:T85)*G168/100</f>
        <v>#DIV/0!</v>
      </c>
      <c r="V168" s="57" t="e">
        <f>AVERAGE(Bütünleme!T6:T85)*H168/100</f>
        <v>#DIV/0!</v>
      </c>
      <c r="W168" s="57" t="e">
        <f>AVERAGE(Bütünleme!T6:T85)*I168/100</f>
        <v>#DIV/0!</v>
      </c>
      <c r="X168" s="57" t="e">
        <f>AVERAGE(Bütünleme!T6:T85)*J168/100</f>
        <v>#DIV/0!</v>
      </c>
      <c r="Y168" s="57" t="e">
        <f>AVERAGE(Bütünleme!T6:T85)*K168/100</f>
        <v>#DIV/0!</v>
      </c>
      <c r="Z168" s="57" t="e">
        <f>AVERAGE(Bütünleme!T6:T85)*L168/100</f>
        <v>#DIV/0!</v>
      </c>
      <c r="AA168" s="57" t="e">
        <f>AVERAGE(Bütünleme!T6:T85)*M168/100</f>
        <v>#DIV/0!</v>
      </c>
      <c r="AB168" s="120">
        <f>'NOT Baremi'!S25</f>
        <v>0</v>
      </c>
    </row>
    <row r="169" spans="2:28" x14ac:dyDescent="0.2">
      <c r="B169" s="237" t="s">
        <v>77</v>
      </c>
      <c r="C169" s="238"/>
      <c r="D169" s="137"/>
      <c r="E169" s="137"/>
      <c r="F169" s="137"/>
      <c r="G169" s="137"/>
      <c r="H169" s="137"/>
      <c r="I169" s="137"/>
      <c r="J169" s="137"/>
      <c r="K169" s="137"/>
      <c r="L169" s="137"/>
      <c r="M169" s="137"/>
      <c r="N169" s="57">
        <f t="shared" si="8"/>
        <v>0</v>
      </c>
      <c r="P169" s="237" t="s">
        <v>77</v>
      </c>
      <c r="Q169" s="238"/>
      <c r="R169" s="57" t="e">
        <f>AVERAGE(Bütünleme!U6:U85)*D169/100</f>
        <v>#DIV/0!</v>
      </c>
      <c r="S169" s="57" t="e">
        <f>AVERAGE(Bütünleme!U6:U85)*E169/100</f>
        <v>#DIV/0!</v>
      </c>
      <c r="T169" s="57" t="e">
        <f>AVERAGE(Bütünleme!U6:U85)*F169/100</f>
        <v>#DIV/0!</v>
      </c>
      <c r="U169" s="57" t="e">
        <f>AVERAGE(Bütünleme!U6:U85)*G169/100</f>
        <v>#DIV/0!</v>
      </c>
      <c r="V169" s="57" t="e">
        <f>AVERAGE(Bütünleme!U6:U85)*H169/100</f>
        <v>#DIV/0!</v>
      </c>
      <c r="W169" s="57" t="e">
        <f>AVERAGE(Bütünleme!U6:U85)*I169/100</f>
        <v>#DIV/0!</v>
      </c>
      <c r="X169" s="57" t="e">
        <f>AVERAGE(Bütünleme!U6:U85)*J169/100</f>
        <v>#DIV/0!</v>
      </c>
      <c r="Y169" s="57" t="e">
        <f>AVERAGE(Bütünleme!U6:U85)*K169/100</f>
        <v>#DIV/0!</v>
      </c>
      <c r="Z169" s="57" t="e">
        <f>AVERAGE(Bütünleme!U6:U85)*L169/100</f>
        <v>#DIV/0!</v>
      </c>
      <c r="AA169" s="57" t="e">
        <f>AVERAGE(Bütünleme!U6:U85)*M169/100</f>
        <v>#DIV/0!</v>
      </c>
      <c r="AB169" s="120">
        <f>'NOT Baremi'!T25</f>
        <v>0</v>
      </c>
    </row>
    <row r="170" spans="2:28" x14ac:dyDescent="0.2">
      <c r="B170" s="237" t="s">
        <v>78</v>
      </c>
      <c r="C170" s="238"/>
      <c r="D170" s="137"/>
      <c r="E170" s="137"/>
      <c r="F170" s="137"/>
      <c r="G170" s="137"/>
      <c r="H170" s="137"/>
      <c r="I170" s="137"/>
      <c r="J170" s="137"/>
      <c r="K170" s="137"/>
      <c r="L170" s="137"/>
      <c r="M170" s="137"/>
      <c r="N170" s="57">
        <f t="shared" si="8"/>
        <v>0</v>
      </c>
      <c r="P170" s="237" t="s">
        <v>78</v>
      </c>
      <c r="Q170" s="238"/>
      <c r="R170" s="57" t="e">
        <f>AVERAGE(Bütünleme!V6:V85)*D170/100</f>
        <v>#DIV/0!</v>
      </c>
      <c r="S170" s="57" t="e">
        <f>AVERAGE(Bütünleme!V6:V85)*E170/100</f>
        <v>#DIV/0!</v>
      </c>
      <c r="T170" s="57" t="e">
        <f>AVERAGE(Bütünleme!V6:V85)*F170/100</f>
        <v>#DIV/0!</v>
      </c>
      <c r="U170" s="57" t="e">
        <f>AVERAGE(Bütünleme!V6:V85)*G170/100</f>
        <v>#DIV/0!</v>
      </c>
      <c r="V170" s="57" t="e">
        <f>AVERAGE(Bütünleme!V6:V85)*H170/100</f>
        <v>#DIV/0!</v>
      </c>
      <c r="W170" s="57" t="e">
        <f>AVERAGE(Bütünleme!V6:V85)*I170/100</f>
        <v>#DIV/0!</v>
      </c>
      <c r="X170" s="57" t="e">
        <f>AVERAGE(Bütünleme!V6:V85)*J170/100</f>
        <v>#DIV/0!</v>
      </c>
      <c r="Y170" s="57" t="e">
        <f>AVERAGE(Bütünleme!V6:V85)*K170/100</f>
        <v>#DIV/0!</v>
      </c>
      <c r="Z170" s="57" t="e">
        <f>AVERAGE(Bütünleme!V6:V85)*L170/100</f>
        <v>#DIV/0!</v>
      </c>
      <c r="AA170" s="57" t="e">
        <f>AVERAGE(Bütünleme!V6:V85)*M170/100</f>
        <v>#DIV/0!</v>
      </c>
      <c r="AB170" s="120">
        <f>'NOT Baremi'!U25</f>
        <v>0</v>
      </c>
    </row>
    <row r="171" spans="2:28" x14ac:dyDescent="0.2">
      <c r="B171" s="237" t="s">
        <v>79</v>
      </c>
      <c r="C171" s="238"/>
      <c r="D171" s="137"/>
      <c r="E171" s="137"/>
      <c r="F171" s="137"/>
      <c r="G171" s="137"/>
      <c r="H171" s="137"/>
      <c r="I171" s="137"/>
      <c r="J171" s="137"/>
      <c r="K171" s="137"/>
      <c r="L171" s="137"/>
      <c r="M171" s="137"/>
      <c r="N171" s="57">
        <f t="shared" si="8"/>
        <v>0</v>
      </c>
      <c r="P171" s="237" t="s">
        <v>79</v>
      </c>
      <c r="Q171" s="238"/>
      <c r="R171" s="57" t="e">
        <f>AVERAGE(Bütünleme!W6:W85)*D171/100</f>
        <v>#DIV/0!</v>
      </c>
      <c r="S171" s="57" t="e">
        <f>AVERAGE(Bütünleme!W6:W85)*E171/100</f>
        <v>#DIV/0!</v>
      </c>
      <c r="T171" s="57" t="e">
        <f>AVERAGE(Bütünleme!W6:W85)*F171/100</f>
        <v>#DIV/0!</v>
      </c>
      <c r="U171" s="57" t="e">
        <f>AVERAGE(Bütünleme!W6:W85)*G171/100</f>
        <v>#DIV/0!</v>
      </c>
      <c r="V171" s="57" t="e">
        <f>AVERAGE(Bütünleme!W6:W85)*H171/100</f>
        <v>#DIV/0!</v>
      </c>
      <c r="W171" s="57" t="e">
        <f>AVERAGE(Bütünleme!W6:W85)*I171/100</f>
        <v>#DIV/0!</v>
      </c>
      <c r="X171" s="57" t="e">
        <f>AVERAGE(Bütünleme!W6:W85)*J171/100</f>
        <v>#DIV/0!</v>
      </c>
      <c r="Y171" s="57" t="e">
        <f>AVERAGE(Bütünleme!W6:W85)*K171/100</f>
        <v>#DIV/0!</v>
      </c>
      <c r="Z171" s="57" t="e">
        <f>AVERAGE(Bütünleme!W6:W85)*L171/100</f>
        <v>#DIV/0!</v>
      </c>
      <c r="AA171" s="57" t="e">
        <f>AVERAGE(Bütünleme!W6:W85)*M171/100</f>
        <v>#DIV/0!</v>
      </c>
      <c r="AB171" s="120">
        <f>'NOT Baremi'!V25</f>
        <v>0</v>
      </c>
    </row>
    <row r="172" spans="2:28" x14ac:dyDescent="0.2">
      <c r="B172" s="237" t="s">
        <v>80</v>
      </c>
      <c r="C172" s="238"/>
      <c r="D172" s="137"/>
      <c r="E172" s="137"/>
      <c r="F172" s="137"/>
      <c r="G172" s="137"/>
      <c r="H172" s="137"/>
      <c r="I172" s="137"/>
      <c r="J172" s="137"/>
      <c r="K172" s="137"/>
      <c r="L172" s="137"/>
      <c r="M172" s="137"/>
      <c r="N172" s="57">
        <f t="shared" si="8"/>
        <v>0</v>
      </c>
      <c r="P172" s="237" t="s">
        <v>80</v>
      </c>
      <c r="Q172" s="238"/>
      <c r="R172" s="57" t="e">
        <f>AVERAGE(Bütünleme!X6:X85)*D172/100</f>
        <v>#DIV/0!</v>
      </c>
      <c r="S172" s="57" t="e">
        <f>AVERAGE(Bütünleme!X6:X85)*E172/100</f>
        <v>#DIV/0!</v>
      </c>
      <c r="T172" s="57" t="e">
        <f>AVERAGE(Bütünleme!X6:X85)*F172/100</f>
        <v>#DIV/0!</v>
      </c>
      <c r="U172" s="57" t="e">
        <f>AVERAGE(Bütünleme!X6:X85)*G172/100</f>
        <v>#DIV/0!</v>
      </c>
      <c r="V172" s="57" t="e">
        <f>AVERAGE(Bütünleme!X6:X85)*H172/100</f>
        <v>#DIV/0!</v>
      </c>
      <c r="W172" s="57" t="e">
        <f>AVERAGE(Bütünleme!X6:X85)*I172/100</f>
        <v>#DIV/0!</v>
      </c>
      <c r="X172" s="57" t="e">
        <f>AVERAGE(Bütünleme!X6:X85)*J172/100</f>
        <v>#DIV/0!</v>
      </c>
      <c r="Y172" s="57" t="e">
        <f>AVERAGE(Bütünleme!X6:X85)*K172/100</f>
        <v>#DIV/0!</v>
      </c>
      <c r="Z172" s="57" t="e">
        <f>AVERAGE(Bütünleme!X6:X85)*L172/100</f>
        <v>#DIV/0!</v>
      </c>
      <c r="AA172" s="57" t="e">
        <f>AVERAGE(Bütünleme!X6:X85)*M172/100</f>
        <v>#DIV/0!</v>
      </c>
      <c r="AB172" s="120">
        <f>'NOT Baremi'!W25</f>
        <v>0</v>
      </c>
    </row>
    <row r="173" spans="2:28" x14ac:dyDescent="0.2">
      <c r="B173" s="237" t="s">
        <v>81</v>
      </c>
      <c r="C173" s="238"/>
      <c r="D173" s="137"/>
      <c r="E173" s="137"/>
      <c r="F173" s="137"/>
      <c r="G173" s="137"/>
      <c r="H173" s="137"/>
      <c r="I173" s="137"/>
      <c r="J173" s="137"/>
      <c r="K173" s="137"/>
      <c r="L173" s="137"/>
      <c r="M173" s="137"/>
      <c r="N173" s="57">
        <f t="shared" si="8"/>
        <v>0</v>
      </c>
      <c r="P173" s="237" t="s">
        <v>81</v>
      </c>
      <c r="Q173" s="238"/>
      <c r="R173" s="57" t="e">
        <f>AVERAGE(Bütünleme!Y6:Y85)*D173/100</f>
        <v>#DIV/0!</v>
      </c>
      <c r="S173" s="57" t="e">
        <f>AVERAGE(Bütünleme!Y6:Y85)*E173/100</f>
        <v>#DIV/0!</v>
      </c>
      <c r="T173" s="57" t="e">
        <f>AVERAGE(Bütünleme!Y6:Y85)*F173/100</f>
        <v>#DIV/0!</v>
      </c>
      <c r="U173" s="57" t="e">
        <f>AVERAGE(Bütünleme!Y6:Y85)*G173/100</f>
        <v>#DIV/0!</v>
      </c>
      <c r="V173" s="57" t="e">
        <f>AVERAGE(Bütünleme!Y6:Y85)*H173/100</f>
        <v>#DIV/0!</v>
      </c>
      <c r="W173" s="57" t="e">
        <f>AVERAGE(Bütünleme!Y6:Y85)*I173/100</f>
        <v>#DIV/0!</v>
      </c>
      <c r="X173" s="57" t="e">
        <f>AVERAGE(Bütünleme!Y6:Y85)*J173/100</f>
        <v>#DIV/0!</v>
      </c>
      <c r="Y173" s="57" t="e">
        <f>AVERAGE(Bütünleme!Y6:Y85)*K173/100</f>
        <v>#DIV/0!</v>
      </c>
      <c r="Z173" s="57" t="e">
        <f>AVERAGE(Bütünleme!Y6:Y85)*L173/100</f>
        <v>#DIV/0!</v>
      </c>
      <c r="AA173" s="57" t="e">
        <f>AVERAGE(Bütünleme!Y6:Y85)*M173/100</f>
        <v>#DIV/0!</v>
      </c>
      <c r="AB173" s="120">
        <f>'NOT Baremi'!X25</f>
        <v>0</v>
      </c>
    </row>
    <row r="174" spans="2:28" x14ac:dyDescent="0.2">
      <c r="B174" s="237" t="s">
        <v>90</v>
      </c>
      <c r="C174" s="238"/>
      <c r="D174" s="137"/>
      <c r="E174" s="137"/>
      <c r="F174" s="137"/>
      <c r="G174" s="137"/>
      <c r="H174" s="137"/>
      <c r="I174" s="137"/>
      <c r="J174" s="137"/>
      <c r="K174" s="137"/>
      <c r="L174" s="137"/>
      <c r="M174" s="137"/>
      <c r="N174" s="57">
        <f t="shared" si="8"/>
        <v>0</v>
      </c>
      <c r="P174" s="237" t="s">
        <v>90</v>
      </c>
      <c r="Q174" s="238"/>
      <c r="R174" s="57" t="e">
        <f>AVERAGE(Bütünleme!Z6:Z85)*D174/100</f>
        <v>#DIV/0!</v>
      </c>
      <c r="S174" s="57" t="e">
        <f>AVERAGE(Bütünleme!Z6:Z85)*E174/100</f>
        <v>#DIV/0!</v>
      </c>
      <c r="T174" s="57" t="e">
        <f>AVERAGE(Bütünleme!Z6:Z85)*F174/100</f>
        <v>#DIV/0!</v>
      </c>
      <c r="U174" s="57" t="e">
        <f>AVERAGE(Bütünleme!Z6:Z85)*G174/100</f>
        <v>#DIV/0!</v>
      </c>
      <c r="V174" s="57" t="e">
        <f>AVERAGE(Bütünleme!Z6:Z85)*H174/100</f>
        <v>#DIV/0!</v>
      </c>
      <c r="W174" s="57" t="e">
        <f>AVERAGE(Bütünleme!Z6:Z85)*I174/100</f>
        <v>#DIV/0!</v>
      </c>
      <c r="X174" s="57" t="e">
        <f>AVERAGE(Bütünleme!Z6:Z85)*J174/100</f>
        <v>#DIV/0!</v>
      </c>
      <c r="Y174" s="57" t="e">
        <f>AVERAGE(Bütünleme!Z6:Z85)*K174/100</f>
        <v>#DIV/0!</v>
      </c>
      <c r="Z174" s="57" t="e">
        <f>AVERAGE(Bütünleme!Z6:Z85)*L174/100</f>
        <v>#DIV/0!</v>
      </c>
      <c r="AA174" s="57" t="e">
        <f>AVERAGE(Bütünleme!Z6:Z85)*M174/100</f>
        <v>#DIV/0!</v>
      </c>
      <c r="AB174" s="120">
        <f>'NOT Baremi'!Y25</f>
        <v>0</v>
      </c>
    </row>
    <row r="175" spans="2:28" x14ac:dyDescent="0.2">
      <c r="B175" s="237" t="s">
        <v>91</v>
      </c>
      <c r="C175" s="238"/>
      <c r="D175" s="137"/>
      <c r="E175" s="137"/>
      <c r="F175" s="137"/>
      <c r="G175" s="137"/>
      <c r="H175" s="137"/>
      <c r="I175" s="137"/>
      <c r="J175" s="137"/>
      <c r="K175" s="137"/>
      <c r="L175" s="137"/>
      <c r="M175" s="137"/>
      <c r="N175" s="57">
        <f t="shared" si="8"/>
        <v>0</v>
      </c>
      <c r="P175" s="237" t="s">
        <v>91</v>
      </c>
      <c r="Q175" s="238"/>
      <c r="R175" s="57" t="e">
        <f>AVERAGE(Bütünleme!AA6:AA85)*D175/100</f>
        <v>#DIV/0!</v>
      </c>
      <c r="S175" s="57" t="e">
        <f>AVERAGE(Bütünleme!AA6:AA85)*E175/100</f>
        <v>#DIV/0!</v>
      </c>
      <c r="T175" s="57" t="e">
        <f>AVERAGE(Bütünleme!AA6:AA85)*F175/100</f>
        <v>#DIV/0!</v>
      </c>
      <c r="U175" s="57" t="e">
        <f>AVERAGE(Bütünleme!AA6:AA85)*G175/100</f>
        <v>#DIV/0!</v>
      </c>
      <c r="V175" s="57" t="e">
        <f>AVERAGE(Bütünleme!AA6:AA85)*H175/100</f>
        <v>#DIV/0!</v>
      </c>
      <c r="W175" s="57" t="e">
        <f>AVERAGE(Bütünleme!AA6:AA85)*I175/100</f>
        <v>#DIV/0!</v>
      </c>
      <c r="X175" s="57" t="e">
        <f>AVERAGE(Bütünleme!AA6:AA85)*J175/100</f>
        <v>#DIV/0!</v>
      </c>
      <c r="Y175" s="57" t="e">
        <f>AVERAGE(Bütünleme!AA6:AA85)*K175/100</f>
        <v>#DIV/0!</v>
      </c>
      <c r="Z175" s="57" t="e">
        <f>AVERAGE(Bütünleme!AA6:AA85)*L175/100</f>
        <v>#DIV/0!</v>
      </c>
      <c r="AA175" s="57" t="e">
        <f>AVERAGE(Bütünleme!AA6:AA85)*M175/100</f>
        <v>#DIV/0!</v>
      </c>
      <c r="AB175" s="120">
        <f>'NOT Baremi'!Z25</f>
        <v>0</v>
      </c>
    </row>
    <row r="176" spans="2:28" x14ac:dyDescent="0.2">
      <c r="B176" s="237" t="s">
        <v>92</v>
      </c>
      <c r="C176" s="238"/>
      <c r="D176" s="137"/>
      <c r="E176" s="137"/>
      <c r="F176" s="137"/>
      <c r="G176" s="137"/>
      <c r="H176" s="137"/>
      <c r="I176" s="137"/>
      <c r="J176" s="137"/>
      <c r="K176" s="137"/>
      <c r="L176" s="137"/>
      <c r="M176" s="137"/>
      <c r="N176" s="57">
        <f t="shared" si="8"/>
        <v>0</v>
      </c>
      <c r="P176" s="237" t="s">
        <v>92</v>
      </c>
      <c r="Q176" s="238"/>
      <c r="R176" s="65" t="e">
        <f>AVERAGE(Bütünleme!AB6:AB85)*D176/100</f>
        <v>#DIV/0!</v>
      </c>
      <c r="S176" s="57" t="e">
        <f>AVERAGE(Bütünleme!AB6:AB85)*E176/100</f>
        <v>#DIV/0!</v>
      </c>
      <c r="T176" s="57" t="e">
        <f>AVERAGE(Bütünleme!AB6:AB85)*F176/100</f>
        <v>#DIV/0!</v>
      </c>
      <c r="U176" s="57" t="e">
        <f>AVERAGE(Bütünleme!AB6:AB85)*G176/100</f>
        <v>#DIV/0!</v>
      </c>
      <c r="V176" s="57" t="e">
        <f>AVERAGE(Bütünleme!AB6:AB85)*H176/100</f>
        <v>#DIV/0!</v>
      </c>
      <c r="W176" s="57" t="e">
        <f>AVERAGE(Bütünleme!AB6:AB85)*I176/100</f>
        <v>#DIV/0!</v>
      </c>
      <c r="X176" s="57" t="e">
        <f>AVERAGE(Bütünleme!AB6:AB85)*J176/100</f>
        <v>#DIV/0!</v>
      </c>
      <c r="Y176" s="57" t="e">
        <f>AVERAGE(Bütünleme!AB6:AB85)*K176/100</f>
        <v>#DIV/0!</v>
      </c>
      <c r="Z176" s="57" t="e">
        <f>AVERAGE(Bütünleme!AB6:AB85)*L176/100</f>
        <v>#DIV/0!</v>
      </c>
      <c r="AA176" s="57" t="e">
        <f>AVERAGE(Bütünleme!AB6:AB85)*M176/100</f>
        <v>#DIV/0!</v>
      </c>
      <c r="AB176" s="120">
        <f>'NOT Baremi'!AA25</f>
        <v>0</v>
      </c>
    </row>
    <row r="177" spans="2:28" x14ac:dyDescent="0.2">
      <c r="B177" s="237" t="s">
        <v>93</v>
      </c>
      <c r="C177" s="238"/>
      <c r="D177" s="137"/>
      <c r="E177" s="137"/>
      <c r="F177" s="137"/>
      <c r="G177" s="137"/>
      <c r="H177" s="137"/>
      <c r="I177" s="137"/>
      <c r="J177" s="137"/>
      <c r="K177" s="137"/>
      <c r="L177" s="137"/>
      <c r="M177" s="137"/>
      <c r="N177" s="57">
        <f t="shared" si="8"/>
        <v>0</v>
      </c>
      <c r="P177" s="237" t="s">
        <v>93</v>
      </c>
      <c r="Q177" s="238"/>
      <c r="R177" s="65" t="e">
        <f>AVERAGE(Bütünleme!AC6:AC85)*D177/100</f>
        <v>#DIV/0!</v>
      </c>
      <c r="S177" s="57" t="e">
        <f>AVERAGE(Bütünleme!AC6:AC85)*E177/100</f>
        <v>#DIV/0!</v>
      </c>
      <c r="T177" s="57" t="e">
        <f>AVERAGE(Bütünleme!AC6:AC85)*F177/100</f>
        <v>#DIV/0!</v>
      </c>
      <c r="U177" s="57" t="e">
        <f>AVERAGE(Bütünleme!AC6:AC85)*G177/100</f>
        <v>#DIV/0!</v>
      </c>
      <c r="V177" s="57" t="e">
        <f>AVERAGE(Bütünleme!AC6:AC85)*H177/100</f>
        <v>#DIV/0!</v>
      </c>
      <c r="W177" s="57" t="e">
        <f>AVERAGE(Bütünleme!AC6:AC85)*I177/100</f>
        <v>#DIV/0!</v>
      </c>
      <c r="X177" s="57" t="e">
        <f>AVERAGE(Bütünleme!AC6:AC85)*J177/100</f>
        <v>#DIV/0!</v>
      </c>
      <c r="Y177" s="57" t="e">
        <f>AVERAGE(Bütünleme!AC6:AC85)*K177/100</f>
        <v>#DIV/0!</v>
      </c>
      <c r="Z177" s="57" t="e">
        <f>AVERAGE(Bütünleme!AC6:AC85)*L177/100</f>
        <v>#DIV/0!</v>
      </c>
      <c r="AA177" s="57" t="e">
        <f>AVERAGE(Bütünleme!AC6:AC85)*M177/100</f>
        <v>#DIV/0!</v>
      </c>
      <c r="AB177" s="120">
        <f>'NOT Baremi'!AB25</f>
        <v>0</v>
      </c>
    </row>
    <row r="178" spans="2:28" x14ac:dyDescent="0.2">
      <c r="B178" s="237" t="s">
        <v>94</v>
      </c>
      <c r="C178" s="238"/>
      <c r="D178" s="137"/>
      <c r="E178" s="137"/>
      <c r="F178" s="137"/>
      <c r="G178" s="137"/>
      <c r="H178" s="137"/>
      <c r="I178" s="137"/>
      <c r="J178" s="137"/>
      <c r="K178" s="137"/>
      <c r="L178" s="137"/>
      <c r="M178" s="137"/>
      <c r="N178" s="57">
        <f t="shared" si="8"/>
        <v>0</v>
      </c>
      <c r="P178" s="237" t="s">
        <v>94</v>
      </c>
      <c r="Q178" s="238"/>
      <c r="R178" s="65" t="e">
        <f>AVERAGE(Bütünleme!AD6:AD85)*D178/100</f>
        <v>#DIV/0!</v>
      </c>
      <c r="S178" s="57" t="e">
        <f>AVERAGE(Bütünleme!AD6:AD85)*E178/100</f>
        <v>#DIV/0!</v>
      </c>
      <c r="T178" s="57" t="e">
        <f>AVERAGE(Bütünleme!AD6:AD85)*F178/100</f>
        <v>#DIV/0!</v>
      </c>
      <c r="U178" s="57" t="e">
        <f>AVERAGE(Bütünleme!AD6:AD85)*G178/100</f>
        <v>#DIV/0!</v>
      </c>
      <c r="V178" s="57" t="e">
        <f>AVERAGE(Bütünleme!AD6:AD85)*H178/100</f>
        <v>#DIV/0!</v>
      </c>
      <c r="W178" s="57" t="e">
        <f>AVERAGE(Bütünleme!AD6:AD85)*I178/100</f>
        <v>#DIV/0!</v>
      </c>
      <c r="X178" s="57" t="e">
        <f>AVERAGE(Bütünleme!AD6:AD85)*J178/100</f>
        <v>#DIV/0!</v>
      </c>
      <c r="Y178" s="57" t="e">
        <f>AVERAGE(Bütünleme!AD6:AD85)*K178/100</f>
        <v>#DIV/0!</v>
      </c>
      <c r="Z178" s="57" t="e">
        <f>AVERAGE(Bütünleme!AD6:AD85)*L178/100</f>
        <v>#DIV/0!</v>
      </c>
      <c r="AA178" s="57" t="e">
        <f>AVERAGE(Bütünleme!AD6:AD85)*M178/100</f>
        <v>#DIV/0!</v>
      </c>
      <c r="AB178" s="120">
        <f>'NOT Baremi'!AC25</f>
        <v>0</v>
      </c>
    </row>
    <row r="179" spans="2:28" x14ac:dyDescent="0.2">
      <c r="B179" s="237" t="s">
        <v>95</v>
      </c>
      <c r="C179" s="238"/>
      <c r="D179" s="137"/>
      <c r="E179" s="137"/>
      <c r="F179" s="137"/>
      <c r="G179" s="137"/>
      <c r="H179" s="137"/>
      <c r="I179" s="137"/>
      <c r="J179" s="137"/>
      <c r="K179" s="137"/>
      <c r="L179" s="137"/>
      <c r="M179" s="137"/>
      <c r="N179" s="57">
        <f t="shared" si="8"/>
        <v>0</v>
      </c>
      <c r="P179" s="237" t="s">
        <v>95</v>
      </c>
      <c r="Q179" s="238"/>
      <c r="R179" s="65" t="e">
        <f>AVERAGE(Bütünleme!AE6:AE85)*D179/100</f>
        <v>#DIV/0!</v>
      </c>
      <c r="S179" s="57" t="e">
        <f>AVERAGE(Bütünleme!AE6:AE85)*E179/100</f>
        <v>#DIV/0!</v>
      </c>
      <c r="T179" s="57" t="e">
        <f>AVERAGE(Bütünleme!AE6:AE85)*F179/100</f>
        <v>#DIV/0!</v>
      </c>
      <c r="U179" s="57" t="e">
        <f>AVERAGE(Bütünleme!AE6:AE85)*G179/100</f>
        <v>#DIV/0!</v>
      </c>
      <c r="V179" s="57" t="e">
        <f>AVERAGE(Bütünleme!AE6:AE85)*H179/100</f>
        <v>#DIV/0!</v>
      </c>
      <c r="W179" s="57" t="e">
        <f>AVERAGE(Bütünleme!AE6:AE85)*I179/100</f>
        <v>#DIV/0!</v>
      </c>
      <c r="X179" s="57" t="e">
        <f>AVERAGE(Bütünleme!AE6:AE85)*J179/100</f>
        <v>#DIV/0!</v>
      </c>
      <c r="Y179" s="57" t="e">
        <f>AVERAGE(Bütünleme!AE6:AE85)*K179/100</f>
        <v>#DIV/0!</v>
      </c>
      <c r="Z179" s="57" t="e">
        <f>AVERAGE(Bütünleme!AE6:AE85)*L179/100</f>
        <v>#DIV/0!</v>
      </c>
      <c r="AA179" s="57" t="e">
        <f>AVERAGE(Bütünleme!AE6:AE85)*M179/100</f>
        <v>#DIV/0!</v>
      </c>
      <c r="AB179" s="120">
        <f>'NOT Baremi'!AD25</f>
        <v>0</v>
      </c>
    </row>
    <row r="180" spans="2:28" x14ac:dyDescent="0.2">
      <c r="B180" s="237" t="s">
        <v>96</v>
      </c>
      <c r="C180" s="238"/>
      <c r="D180" s="137"/>
      <c r="E180" s="137"/>
      <c r="F180" s="137"/>
      <c r="G180" s="137"/>
      <c r="H180" s="137"/>
      <c r="I180" s="137"/>
      <c r="J180" s="137"/>
      <c r="K180" s="137"/>
      <c r="L180" s="137"/>
      <c r="M180" s="137"/>
      <c r="N180" s="57">
        <f t="shared" si="8"/>
        <v>0</v>
      </c>
      <c r="P180" s="237" t="s">
        <v>96</v>
      </c>
      <c r="Q180" s="238"/>
      <c r="R180" s="65" t="e">
        <f>AVERAGE(Bütünleme!AF6:AF85)*D180/100</f>
        <v>#DIV/0!</v>
      </c>
      <c r="S180" s="57" t="e">
        <f>AVERAGE(Bütünleme!AF6:AF85)*E180/100</f>
        <v>#DIV/0!</v>
      </c>
      <c r="T180" s="57" t="e">
        <f>AVERAGE(Bütünleme!AF6:AF85)*F180/100</f>
        <v>#DIV/0!</v>
      </c>
      <c r="U180" s="57" t="e">
        <f>AVERAGE(Bütünleme!AF6:AF85)*G180/100</f>
        <v>#DIV/0!</v>
      </c>
      <c r="V180" s="57" t="e">
        <f>AVERAGE(Bütünleme!AF6:AF85)*H180/100</f>
        <v>#DIV/0!</v>
      </c>
      <c r="W180" s="57" t="e">
        <f>AVERAGE(Bütünleme!AF6:AF85)*I180/100</f>
        <v>#DIV/0!</v>
      </c>
      <c r="X180" s="57" t="e">
        <f>AVERAGE(Bütünleme!AF6:AF85)*J180/100</f>
        <v>#DIV/0!</v>
      </c>
      <c r="Y180" s="57" t="e">
        <f>AVERAGE(Bütünleme!AF6:AF85)*K180/100</f>
        <v>#DIV/0!</v>
      </c>
      <c r="Z180" s="57" t="e">
        <f>AVERAGE(Bütünleme!AF6:AF85)*L180/100</f>
        <v>#DIV/0!</v>
      </c>
      <c r="AA180" s="57" t="e">
        <f>AVERAGE(Bütünleme!AF6:AF85)*M180/100</f>
        <v>#DIV/0!</v>
      </c>
      <c r="AB180" s="120">
        <f>'NOT Baremi'!AE25</f>
        <v>0</v>
      </c>
    </row>
    <row r="181" spans="2:28" x14ac:dyDescent="0.2">
      <c r="B181" s="237" t="s">
        <v>97</v>
      </c>
      <c r="C181" s="238"/>
      <c r="D181" s="137"/>
      <c r="E181" s="137"/>
      <c r="F181" s="137"/>
      <c r="G181" s="137"/>
      <c r="H181" s="137"/>
      <c r="I181" s="137"/>
      <c r="J181" s="137"/>
      <c r="K181" s="137"/>
      <c r="L181" s="137"/>
      <c r="M181" s="137"/>
      <c r="N181" s="57">
        <f t="shared" si="8"/>
        <v>0</v>
      </c>
      <c r="P181" s="237" t="s">
        <v>97</v>
      </c>
      <c r="Q181" s="238"/>
      <c r="R181" s="65" t="e">
        <f>AVERAGE(Bütünleme!AG6:AG85)*D181/100</f>
        <v>#DIV/0!</v>
      </c>
      <c r="S181" s="57" t="e">
        <f>AVERAGE(Bütünleme!AG6:AG85)*E181/100</f>
        <v>#DIV/0!</v>
      </c>
      <c r="T181" s="57" t="e">
        <f>AVERAGE(Bütünleme!AG6:AG85)*F181/100</f>
        <v>#DIV/0!</v>
      </c>
      <c r="U181" s="57" t="e">
        <f>AVERAGE(Bütünleme!AG6:AG85)*G181/100</f>
        <v>#DIV/0!</v>
      </c>
      <c r="V181" s="57" t="e">
        <f>AVERAGE(Bütünleme!AG6:AG85)*H181/100</f>
        <v>#DIV/0!</v>
      </c>
      <c r="W181" s="57" t="e">
        <f>AVERAGE(Bütünleme!AG6:AG85)*I181/100</f>
        <v>#DIV/0!</v>
      </c>
      <c r="X181" s="57" t="e">
        <f>AVERAGE(Bütünleme!AG6:AG85)*J181/100</f>
        <v>#DIV/0!</v>
      </c>
      <c r="Y181" s="57" t="e">
        <f>AVERAGE(Bütünleme!AG6:AG85)*K181/100</f>
        <v>#DIV/0!</v>
      </c>
      <c r="Z181" s="57" t="e">
        <f>AVERAGE(Bütünleme!AG6:AG85)*L181/100</f>
        <v>#DIV/0!</v>
      </c>
      <c r="AA181" s="57" t="e">
        <f>AVERAGE(Bütünleme!AG6:AG85)*M181/100</f>
        <v>#DIV/0!</v>
      </c>
      <c r="AB181" s="120">
        <f>'NOT Baremi'!AF25</f>
        <v>0</v>
      </c>
    </row>
    <row r="182" spans="2:28" x14ac:dyDescent="0.2">
      <c r="B182" s="237" t="s">
        <v>98</v>
      </c>
      <c r="C182" s="238"/>
      <c r="D182" s="137"/>
      <c r="E182" s="137"/>
      <c r="F182" s="137"/>
      <c r="G182" s="137"/>
      <c r="H182" s="137"/>
      <c r="I182" s="137"/>
      <c r="J182" s="137"/>
      <c r="K182" s="137"/>
      <c r="L182" s="137"/>
      <c r="M182" s="137"/>
      <c r="N182" s="57">
        <f t="shared" si="8"/>
        <v>0</v>
      </c>
      <c r="P182" s="237" t="s">
        <v>98</v>
      </c>
      <c r="Q182" s="238"/>
      <c r="R182" s="65" t="e">
        <f>AVERAGE(Bütünleme!AH6:AH85)*D182/100</f>
        <v>#DIV/0!</v>
      </c>
      <c r="S182" s="57" t="e">
        <f>AVERAGE(Bütünleme!AH6:AH85)*E182/100</f>
        <v>#DIV/0!</v>
      </c>
      <c r="T182" s="57" t="e">
        <f>AVERAGE(Bütünleme!AH6:AH85)*F182/100</f>
        <v>#DIV/0!</v>
      </c>
      <c r="U182" s="57" t="e">
        <f>AVERAGE(Bütünleme!AH6:AH85)*G182/100</f>
        <v>#DIV/0!</v>
      </c>
      <c r="V182" s="57" t="e">
        <f>AVERAGE(Bütünleme!AH6:AH85)*H182/100</f>
        <v>#DIV/0!</v>
      </c>
      <c r="W182" s="57" t="e">
        <f>AVERAGE(Bütünleme!AH6:AH85)*I182/100</f>
        <v>#DIV/0!</v>
      </c>
      <c r="X182" s="57" t="e">
        <f>AVERAGE(Bütünleme!AH6:AH85)*J182/100</f>
        <v>#DIV/0!</v>
      </c>
      <c r="Y182" s="57" t="e">
        <f>AVERAGE(Bütünleme!AH6:AH85)*K182/100</f>
        <v>#DIV/0!</v>
      </c>
      <c r="Z182" s="57" t="e">
        <f>AVERAGE(Bütünleme!AH6:AH85)*L182/100</f>
        <v>#DIV/0!</v>
      </c>
      <c r="AA182" s="57" t="e">
        <f>AVERAGE(Bütünleme!AH6:AH85)*M182/100</f>
        <v>#DIV/0!</v>
      </c>
      <c r="AB182" s="120">
        <f>'NOT Baremi'!AG25</f>
        <v>0</v>
      </c>
    </row>
    <row r="183" spans="2:28" x14ac:dyDescent="0.2">
      <c r="B183" s="237" t="s">
        <v>99</v>
      </c>
      <c r="C183" s="238"/>
      <c r="D183" s="137"/>
      <c r="E183" s="137"/>
      <c r="F183" s="137"/>
      <c r="G183" s="137"/>
      <c r="H183" s="137"/>
      <c r="I183" s="137"/>
      <c r="J183" s="137"/>
      <c r="K183" s="137"/>
      <c r="L183" s="137"/>
      <c r="M183" s="137"/>
      <c r="N183" s="57">
        <f t="shared" si="8"/>
        <v>0</v>
      </c>
      <c r="P183" s="237" t="s">
        <v>99</v>
      </c>
      <c r="Q183" s="238"/>
      <c r="R183" s="65" t="e">
        <f>AVERAGE(Bütünleme!AI6:AI85)*D183/100</f>
        <v>#DIV/0!</v>
      </c>
      <c r="S183" s="57" t="e">
        <f>AVERAGE(Bütünleme!AI6:AI85)*E183/100</f>
        <v>#DIV/0!</v>
      </c>
      <c r="T183" s="57" t="e">
        <f>AVERAGE(Bütünleme!AI6:AI85)*F183/100</f>
        <v>#DIV/0!</v>
      </c>
      <c r="U183" s="57" t="e">
        <f>AVERAGE(Bütünleme!AI6:AI85)*G183/100</f>
        <v>#DIV/0!</v>
      </c>
      <c r="V183" s="57" t="e">
        <f>AVERAGE(Bütünleme!AI6:AI85)*H183/100</f>
        <v>#DIV/0!</v>
      </c>
      <c r="W183" s="57" t="e">
        <f>AVERAGE(Bütünleme!AI6:AI85)*I183/100</f>
        <v>#DIV/0!</v>
      </c>
      <c r="X183" s="57" t="e">
        <f>AVERAGE(Bütünleme!AI6:AI85)*J183/100</f>
        <v>#DIV/0!</v>
      </c>
      <c r="Y183" s="57" t="e">
        <f>AVERAGE(Bütünleme!AI6:AI85)*K183/100</f>
        <v>#DIV/0!</v>
      </c>
      <c r="Z183" s="57" t="e">
        <f>AVERAGE(Bütünleme!AI6:AI85)*L183/100</f>
        <v>#DIV/0!</v>
      </c>
      <c r="AA183" s="57" t="e">
        <f>AVERAGE(Bütünleme!AI6:AI85)*M183/100</f>
        <v>#DIV/0!</v>
      </c>
      <c r="AB183" s="120">
        <f>'NOT Baremi'!AH25</f>
        <v>0</v>
      </c>
    </row>
    <row r="184" spans="2:28" x14ac:dyDescent="0.2">
      <c r="B184" s="237" t="s">
        <v>100</v>
      </c>
      <c r="C184" s="238"/>
      <c r="D184" s="137"/>
      <c r="E184" s="137"/>
      <c r="F184" s="137"/>
      <c r="G184" s="137"/>
      <c r="H184" s="137"/>
      <c r="I184" s="137"/>
      <c r="J184" s="137"/>
      <c r="K184" s="137"/>
      <c r="L184" s="137"/>
      <c r="M184" s="137"/>
      <c r="N184" s="57">
        <f t="shared" si="8"/>
        <v>0</v>
      </c>
      <c r="P184" s="237" t="s">
        <v>100</v>
      </c>
      <c r="Q184" s="238"/>
      <c r="R184" s="65" t="e">
        <f>AVERAGE(Bütünleme!AJ6:AJ85)*D184/100</f>
        <v>#DIV/0!</v>
      </c>
      <c r="S184" s="57" t="e">
        <f>AVERAGE(Bütünleme!AJ6:AJ85)*E184/100</f>
        <v>#DIV/0!</v>
      </c>
      <c r="T184" s="57" t="e">
        <f>AVERAGE(Bütünleme!AJ6:AJ85)*F184/100</f>
        <v>#DIV/0!</v>
      </c>
      <c r="U184" s="57" t="e">
        <f>AVERAGE(Bütünleme!AJ6:AJ85)*G184/100</f>
        <v>#DIV/0!</v>
      </c>
      <c r="V184" s="57" t="e">
        <f>AVERAGE(Bütünleme!AJ6:AJ85)*H184/100</f>
        <v>#DIV/0!</v>
      </c>
      <c r="W184" s="57" t="e">
        <f>AVERAGE(Bütünleme!AJ6:AJ85)*I184/100</f>
        <v>#DIV/0!</v>
      </c>
      <c r="X184" s="57" t="e">
        <f>AVERAGE(Bütünleme!AJ6:AJ85)*J184/100</f>
        <v>#DIV/0!</v>
      </c>
      <c r="Y184" s="57" t="e">
        <f>AVERAGE(Bütünleme!AJ6:AJ85)*K184/100</f>
        <v>#DIV/0!</v>
      </c>
      <c r="Z184" s="57" t="e">
        <f>AVERAGE(Bütünleme!AJ6:AJ85)*L184/100</f>
        <v>#DIV/0!</v>
      </c>
      <c r="AA184" s="57" t="e">
        <f>AVERAGE(Bütünleme!AJ6:AJ85)*M184/100</f>
        <v>#DIV/0!</v>
      </c>
      <c r="AB184" s="120">
        <f>'NOT Baremi'!AI25</f>
        <v>0</v>
      </c>
    </row>
    <row r="185" spans="2:28" x14ac:dyDescent="0.2">
      <c r="B185" s="237" t="s">
        <v>101</v>
      </c>
      <c r="C185" s="238"/>
      <c r="D185" s="137"/>
      <c r="E185" s="137"/>
      <c r="F185" s="137"/>
      <c r="G185" s="137"/>
      <c r="H185" s="137"/>
      <c r="I185" s="137"/>
      <c r="J185" s="137"/>
      <c r="K185" s="137"/>
      <c r="L185" s="137"/>
      <c r="M185" s="137"/>
      <c r="N185" s="57">
        <f t="shared" si="8"/>
        <v>0</v>
      </c>
      <c r="P185" s="237" t="s">
        <v>101</v>
      </c>
      <c r="Q185" s="238"/>
      <c r="R185" s="65" t="e">
        <f>AVERAGE(Bütünleme!AK6:AK85)*D185/100</f>
        <v>#DIV/0!</v>
      </c>
      <c r="S185" s="57" t="e">
        <f>AVERAGE(Bütünleme!AK6:AK85)*E185/100</f>
        <v>#DIV/0!</v>
      </c>
      <c r="T185" s="57" t="e">
        <f>AVERAGE(Bütünleme!AK6:AK85)*F185/100</f>
        <v>#DIV/0!</v>
      </c>
      <c r="U185" s="57" t="e">
        <f>AVERAGE(Bütünleme!AK6:AK85)*G185/100</f>
        <v>#DIV/0!</v>
      </c>
      <c r="V185" s="57" t="e">
        <f>AVERAGE(Bütünleme!AK6:AK85)*H185/100</f>
        <v>#DIV/0!</v>
      </c>
      <c r="W185" s="57" t="e">
        <f>AVERAGE(Bütünleme!AK6:AK85)*I185/100</f>
        <v>#DIV/0!</v>
      </c>
      <c r="X185" s="57" t="e">
        <f>AVERAGE(Bütünleme!AK6:AK85)*J185/100</f>
        <v>#DIV/0!</v>
      </c>
      <c r="Y185" s="57" t="e">
        <f>AVERAGE(Bütünleme!AK6:AK85)*K185/100</f>
        <v>#DIV/0!</v>
      </c>
      <c r="Z185" s="57" t="e">
        <f>AVERAGE(Bütünleme!AK6:AK85)*L185/100</f>
        <v>#DIV/0!</v>
      </c>
      <c r="AA185" s="57" t="e">
        <f>AVERAGE(Bütünleme!AK6:AK85)*M185/100</f>
        <v>#DIV/0!</v>
      </c>
      <c r="AB185" s="120">
        <f>'NOT Baremi'!AJ25</f>
        <v>0</v>
      </c>
    </row>
    <row r="186" spans="2:28" x14ac:dyDescent="0.2">
      <c r="B186" s="237" t="s">
        <v>102</v>
      </c>
      <c r="C186" s="238"/>
      <c r="D186" s="137"/>
      <c r="E186" s="137"/>
      <c r="F186" s="137"/>
      <c r="G186" s="137"/>
      <c r="H186" s="137"/>
      <c r="I186" s="137"/>
      <c r="J186" s="137"/>
      <c r="K186" s="137"/>
      <c r="L186" s="137"/>
      <c r="M186" s="137"/>
      <c r="N186" s="57">
        <f t="shared" si="8"/>
        <v>0</v>
      </c>
      <c r="P186" s="237" t="s">
        <v>102</v>
      </c>
      <c r="Q186" s="238"/>
      <c r="R186" s="65" t="e">
        <f>AVERAGE(Bütünleme!AL6:AL85)*D186/100</f>
        <v>#DIV/0!</v>
      </c>
      <c r="S186" s="57" t="e">
        <f>AVERAGE(Bütünleme!AL6:AL85)*E186/100</f>
        <v>#DIV/0!</v>
      </c>
      <c r="T186" s="57" t="e">
        <f>AVERAGE(Bütünleme!AL6:AL85)*F186/100</f>
        <v>#DIV/0!</v>
      </c>
      <c r="U186" s="57" t="e">
        <f>AVERAGE(Bütünleme!AL6:AL85)*G186/100</f>
        <v>#DIV/0!</v>
      </c>
      <c r="V186" s="57" t="e">
        <f>AVERAGE(Bütünleme!AL6:AL85)*H186/100</f>
        <v>#DIV/0!</v>
      </c>
      <c r="W186" s="57" t="e">
        <f>AVERAGE(Bütünleme!AL6:AL85)*I186/100</f>
        <v>#DIV/0!</v>
      </c>
      <c r="X186" s="57" t="e">
        <f>AVERAGE(Bütünleme!AL6:AL85)*J186/100</f>
        <v>#DIV/0!</v>
      </c>
      <c r="Y186" s="57" t="e">
        <f>AVERAGE(Bütünleme!AL6:AL85)*K186/100</f>
        <v>#DIV/0!</v>
      </c>
      <c r="Z186" s="57" t="e">
        <f>AVERAGE(Bütünleme!AL6:AL85)*L186/100</f>
        <v>#DIV/0!</v>
      </c>
      <c r="AA186" s="57" t="e">
        <f>AVERAGE(Bütünleme!AL6:AL85)*M186/100</f>
        <v>#DIV/0!</v>
      </c>
      <c r="AB186" s="120">
        <f>'NOT Baremi'!AK25</f>
        <v>0</v>
      </c>
    </row>
    <row r="187" spans="2:28" x14ac:dyDescent="0.2">
      <c r="B187" s="237" t="s">
        <v>103</v>
      </c>
      <c r="C187" s="238"/>
      <c r="D187" s="137"/>
      <c r="E187" s="137"/>
      <c r="F187" s="137"/>
      <c r="G187" s="137"/>
      <c r="H187" s="137"/>
      <c r="I187" s="137"/>
      <c r="J187" s="137"/>
      <c r="K187" s="137"/>
      <c r="L187" s="137"/>
      <c r="M187" s="137"/>
      <c r="N187" s="57">
        <f t="shared" si="8"/>
        <v>0</v>
      </c>
      <c r="P187" s="237" t="s">
        <v>103</v>
      </c>
      <c r="Q187" s="238"/>
      <c r="R187" s="65" t="e">
        <f>AVERAGE(Bütünleme!AM6:AM85)*D187/100</f>
        <v>#DIV/0!</v>
      </c>
      <c r="S187" s="57" t="e">
        <f>AVERAGE(Bütünleme!AM6:AM85)*E187/100</f>
        <v>#DIV/0!</v>
      </c>
      <c r="T187" s="57" t="e">
        <f>AVERAGE(Bütünleme!AM6:AM85)*F187/100</f>
        <v>#DIV/0!</v>
      </c>
      <c r="U187" s="57" t="e">
        <f>AVERAGE(Bütünleme!AM6:AM85)*G187/100</f>
        <v>#DIV/0!</v>
      </c>
      <c r="V187" s="57" t="e">
        <f>AVERAGE(Bütünleme!AM6:AM85)*H187/100</f>
        <v>#DIV/0!</v>
      </c>
      <c r="W187" s="57" t="e">
        <f>AVERAGE(Bütünleme!AM6:AM85)*I187/100</f>
        <v>#DIV/0!</v>
      </c>
      <c r="X187" s="57" t="e">
        <f>AVERAGE(Bütünleme!AM6:AM85)*J187/100</f>
        <v>#DIV/0!</v>
      </c>
      <c r="Y187" s="57" t="e">
        <f>AVERAGE(Bütünleme!AM6:AM85)*K187/100</f>
        <v>#DIV/0!</v>
      </c>
      <c r="Z187" s="57" t="e">
        <f>AVERAGE(Bütünleme!AM6:AM85)*L187/100</f>
        <v>#DIV/0!</v>
      </c>
      <c r="AA187" s="57" t="e">
        <f>AVERAGE(Bütünleme!AM6:AM85)*M187/100</f>
        <v>#DIV/0!</v>
      </c>
      <c r="AB187" s="120">
        <f>'NOT Baremi'!AL25</f>
        <v>0</v>
      </c>
    </row>
    <row r="188" spans="2:28" x14ac:dyDescent="0.2">
      <c r="B188" s="237" t="s">
        <v>104</v>
      </c>
      <c r="C188" s="238"/>
      <c r="D188" s="137"/>
      <c r="E188" s="137"/>
      <c r="F188" s="137"/>
      <c r="G188" s="137"/>
      <c r="H188" s="137"/>
      <c r="I188" s="137"/>
      <c r="J188" s="137"/>
      <c r="K188" s="137"/>
      <c r="L188" s="137"/>
      <c r="M188" s="137"/>
      <c r="N188" s="57">
        <f t="shared" si="8"/>
        <v>0</v>
      </c>
      <c r="P188" s="237" t="s">
        <v>104</v>
      </c>
      <c r="Q188" s="238"/>
      <c r="R188" s="65" t="e">
        <f>AVERAGE(Bütünleme!AN6:AN85)*D188/100</f>
        <v>#DIV/0!</v>
      </c>
      <c r="S188" s="57" t="e">
        <f>AVERAGE(Bütünleme!AN6:AN85)*E188/100</f>
        <v>#DIV/0!</v>
      </c>
      <c r="T188" s="57" t="e">
        <f>AVERAGE(Bütünleme!AN6:AN85)*F188/100</f>
        <v>#DIV/0!</v>
      </c>
      <c r="U188" s="57" t="e">
        <f>AVERAGE(Bütünleme!AN6:AN85)*G188/100</f>
        <v>#DIV/0!</v>
      </c>
      <c r="V188" s="57" t="e">
        <f>AVERAGE(Bütünleme!AN6:AN85)*H188/100</f>
        <v>#DIV/0!</v>
      </c>
      <c r="W188" s="57" t="e">
        <f>AVERAGE(Bütünleme!AN6:AN85)*I188/100</f>
        <v>#DIV/0!</v>
      </c>
      <c r="X188" s="57" t="e">
        <f>AVERAGE(Bütünleme!AN6:AN85)*J188/100</f>
        <v>#DIV/0!</v>
      </c>
      <c r="Y188" s="57" t="e">
        <f>AVERAGE(Bütünleme!AN6:AN85)*K188/100</f>
        <v>#DIV/0!</v>
      </c>
      <c r="Z188" s="57" t="e">
        <f>AVERAGE(Bütünleme!AN6:AN85)*L188/100</f>
        <v>#DIV/0!</v>
      </c>
      <c r="AA188" s="57" t="e">
        <f>AVERAGE(Bütünleme!AN6:AN85)*M188/100</f>
        <v>#DIV/0!</v>
      </c>
      <c r="AB188" s="120">
        <f>'NOT Baremi'!AM25</f>
        <v>0</v>
      </c>
    </row>
    <row r="189" spans="2:28" x14ac:dyDescent="0.2">
      <c r="B189" s="237" t="s">
        <v>105</v>
      </c>
      <c r="C189" s="238"/>
      <c r="D189" s="137"/>
      <c r="E189" s="137"/>
      <c r="F189" s="137"/>
      <c r="G189" s="137"/>
      <c r="H189" s="137"/>
      <c r="I189" s="137"/>
      <c r="J189" s="137"/>
      <c r="K189" s="137"/>
      <c r="L189" s="137"/>
      <c r="M189" s="137"/>
      <c r="N189" s="57">
        <f t="shared" si="8"/>
        <v>0</v>
      </c>
      <c r="P189" s="237" t="s">
        <v>105</v>
      </c>
      <c r="Q189" s="238"/>
      <c r="R189" s="65" t="e">
        <f>AVERAGE(Bütünleme!AO6:AO85)*D189/100</f>
        <v>#DIV/0!</v>
      </c>
      <c r="S189" s="57" t="e">
        <f>AVERAGE(Bütünleme!AO6:AO85)*E189/100</f>
        <v>#DIV/0!</v>
      </c>
      <c r="T189" s="57" t="e">
        <f>AVERAGE(Bütünleme!AO6:AO85)*F189/100</f>
        <v>#DIV/0!</v>
      </c>
      <c r="U189" s="57" t="e">
        <f>AVERAGE(Bütünleme!AO6:AO85)*G189/100</f>
        <v>#DIV/0!</v>
      </c>
      <c r="V189" s="57" t="e">
        <f>AVERAGE(Bütünleme!AO6:AO85)*H189/100</f>
        <v>#DIV/0!</v>
      </c>
      <c r="W189" s="57" t="e">
        <f>AVERAGE(Bütünleme!AO6:AO85)*I189/100</f>
        <v>#DIV/0!</v>
      </c>
      <c r="X189" s="57" t="e">
        <f>AVERAGE(Bütünleme!AO6:AO85)*J189/100</f>
        <v>#DIV/0!</v>
      </c>
      <c r="Y189" s="57" t="e">
        <f>AVERAGE(Bütünleme!AO6:AO85)*K189/100</f>
        <v>#DIV/0!</v>
      </c>
      <c r="Z189" s="57" t="e">
        <f>AVERAGE(Bütünleme!AO6:AO85)*L189/100</f>
        <v>#DIV/0!</v>
      </c>
      <c r="AA189" s="57" t="e">
        <f>AVERAGE(Bütünleme!AO6:AO85)*M189/100</f>
        <v>#DIV/0!</v>
      </c>
      <c r="AB189" s="120">
        <f>'NOT Baremi'!AN25</f>
        <v>0</v>
      </c>
    </row>
    <row r="190" spans="2:28" x14ac:dyDescent="0.2">
      <c r="B190" s="237" t="s">
        <v>106</v>
      </c>
      <c r="C190" s="238"/>
      <c r="D190" s="137"/>
      <c r="E190" s="137"/>
      <c r="F190" s="137"/>
      <c r="G190" s="137"/>
      <c r="H190" s="137"/>
      <c r="I190" s="137"/>
      <c r="J190" s="137"/>
      <c r="K190" s="137"/>
      <c r="L190" s="137"/>
      <c r="M190" s="137"/>
      <c r="N190" s="57">
        <f t="shared" si="8"/>
        <v>0</v>
      </c>
      <c r="P190" s="237" t="s">
        <v>106</v>
      </c>
      <c r="Q190" s="238"/>
      <c r="R190" s="65" t="e">
        <f>AVERAGE(Bütünleme!AP6:AP85)*D190/100</f>
        <v>#DIV/0!</v>
      </c>
      <c r="S190" s="57" t="e">
        <f>AVERAGE(Bütünleme!AP6:AP85)*E190/100</f>
        <v>#DIV/0!</v>
      </c>
      <c r="T190" s="57" t="e">
        <f>AVERAGE(Bütünleme!AP6:AP85)*F190/100</f>
        <v>#DIV/0!</v>
      </c>
      <c r="U190" s="57" t="e">
        <f>AVERAGE(Bütünleme!AP6:AP85)*G190/100</f>
        <v>#DIV/0!</v>
      </c>
      <c r="V190" s="57" t="e">
        <f>AVERAGE(Bütünleme!AP6:AP85)*H190/100</f>
        <v>#DIV/0!</v>
      </c>
      <c r="W190" s="57" t="e">
        <f>AVERAGE(Bütünleme!AP6:AP85)*I190/100</f>
        <v>#DIV/0!</v>
      </c>
      <c r="X190" s="57" t="e">
        <f>AVERAGE(Bütünleme!AP6:AP85)*J190/100</f>
        <v>#DIV/0!</v>
      </c>
      <c r="Y190" s="57" t="e">
        <f>AVERAGE(Bütünleme!AP6:AP85)*K190/100</f>
        <v>#DIV/0!</v>
      </c>
      <c r="Z190" s="57" t="e">
        <f>AVERAGE(Bütünleme!AP6:AP85)*L190/100</f>
        <v>#DIV/0!</v>
      </c>
      <c r="AA190" s="57" t="e">
        <f>AVERAGE(Bütünleme!AP6:AP85)*M190/100</f>
        <v>#DIV/0!</v>
      </c>
      <c r="AB190" s="120">
        <f>'NOT Baremi'!AO25</f>
        <v>0</v>
      </c>
    </row>
    <row r="191" spans="2:28" x14ac:dyDescent="0.2">
      <c r="B191" s="237" t="s">
        <v>107</v>
      </c>
      <c r="C191" s="238"/>
      <c r="D191" s="137"/>
      <c r="E191" s="137"/>
      <c r="F191" s="137"/>
      <c r="G191" s="137"/>
      <c r="H191" s="137"/>
      <c r="I191" s="137"/>
      <c r="J191" s="137"/>
      <c r="K191" s="137"/>
      <c r="L191" s="137"/>
      <c r="M191" s="137"/>
      <c r="N191" s="57">
        <f t="shared" si="8"/>
        <v>0</v>
      </c>
      <c r="P191" s="237" t="s">
        <v>107</v>
      </c>
      <c r="Q191" s="238"/>
      <c r="R191" s="65" t="e">
        <f>AVERAGE(Bütünleme!AQ6:AQ85)*D191/100</f>
        <v>#DIV/0!</v>
      </c>
      <c r="S191" s="57" t="e">
        <f>AVERAGE(Bütünleme!AQ6:AQ85)*E191/100</f>
        <v>#DIV/0!</v>
      </c>
      <c r="T191" s="57" t="e">
        <f>AVERAGE(Bütünleme!AQ6:AQ85)*F191/100</f>
        <v>#DIV/0!</v>
      </c>
      <c r="U191" s="57" t="e">
        <f>AVERAGE(Bütünleme!AQ6:AQ85)*G191/100</f>
        <v>#DIV/0!</v>
      </c>
      <c r="V191" s="57" t="e">
        <f>AVERAGE(Bütünleme!AQ6:AQ85)*H191/100</f>
        <v>#DIV/0!</v>
      </c>
      <c r="W191" s="57" t="e">
        <f>AVERAGE(Bütünleme!AQ6:AQ85)*I191/100</f>
        <v>#DIV/0!</v>
      </c>
      <c r="X191" s="57" t="e">
        <f>AVERAGE(Bütünleme!AQ6:AQ85)*J191/100</f>
        <v>#DIV/0!</v>
      </c>
      <c r="Y191" s="57" t="e">
        <f>AVERAGE(Bütünleme!AQ6:AQ85)*K191/100</f>
        <v>#DIV/0!</v>
      </c>
      <c r="Z191" s="57" t="e">
        <f>AVERAGE(Bütünleme!AQ6:AQ85)*L191/100</f>
        <v>#DIV/0!</v>
      </c>
      <c r="AA191" s="57" t="e">
        <f>AVERAGE(Bütünleme!AQ6:AQ85)*M191/100</f>
        <v>#DIV/0!</v>
      </c>
      <c r="AB191" s="120">
        <f>'NOT Baremi'!AP25</f>
        <v>0</v>
      </c>
    </row>
    <row r="192" spans="2:28" x14ac:dyDescent="0.2">
      <c r="B192" s="237" t="s">
        <v>108</v>
      </c>
      <c r="C192" s="238"/>
      <c r="D192" s="137"/>
      <c r="E192" s="137"/>
      <c r="F192" s="137"/>
      <c r="G192" s="137"/>
      <c r="H192" s="137"/>
      <c r="I192" s="137"/>
      <c r="J192" s="137"/>
      <c r="K192" s="137"/>
      <c r="L192" s="137"/>
      <c r="M192" s="137"/>
      <c r="N192" s="57">
        <f t="shared" si="8"/>
        <v>0</v>
      </c>
      <c r="P192" s="237" t="s">
        <v>108</v>
      </c>
      <c r="Q192" s="238"/>
      <c r="R192" s="65" t="e">
        <f>AVERAGE(Bütünleme!AR6:AR85)*D192/100</f>
        <v>#DIV/0!</v>
      </c>
      <c r="S192" s="57" t="e">
        <f>AVERAGE(Bütünleme!AR6:AR85)*E192/100</f>
        <v>#DIV/0!</v>
      </c>
      <c r="T192" s="57" t="e">
        <f>AVERAGE(Bütünleme!AR6:AR85)*F192/100</f>
        <v>#DIV/0!</v>
      </c>
      <c r="U192" s="57" t="e">
        <f>AVERAGE(Bütünleme!AR6:AR85)*G192/100</f>
        <v>#DIV/0!</v>
      </c>
      <c r="V192" s="57" t="e">
        <f>AVERAGE(Bütünleme!AR6:AR85)*H192/100</f>
        <v>#DIV/0!</v>
      </c>
      <c r="W192" s="57" t="e">
        <f>AVERAGE(Bütünleme!AR6:AR85)*I192/100</f>
        <v>#DIV/0!</v>
      </c>
      <c r="X192" s="57" t="e">
        <f>AVERAGE(Bütünleme!AR6:AR85)*J192/100</f>
        <v>#DIV/0!</v>
      </c>
      <c r="Y192" s="57" t="e">
        <f>AVERAGE(Bütünleme!AR6:AR85)*K192/100</f>
        <v>#DIV/0!</v>
      </c>
      <c r="Z192" s="57" t="e">
        <f>AVERAGE(Bütünleme!AR6:AR85)*L192/100</f>
        <v>#DIV/0!</v>
      </c>
      <c r="AA192" s="57" t="e">
        <f>AVERAGE(Bütünleme!AR6:AR85)*M192/100</f>
        <v>#DIV/0!</v>
      </c>
      <c r="AB192" s="120">
        <f>'NOT Baremi'!AQ25</f>
        <v>0</v>
      </c>
    </row>
    <row r="193" spans="2:28" x14ac:dyDescent="0.2">
      <c r="B193" s="237" t="s">
        <v>109</v>
      </c>
      <c r="C193" s="238"/>
      <c r="D193" s="137"/>
      <c r="E193" s="137"/>
      <c r="F193" s="137"/>
      <c r="G193" s="137"/>
      <c r="H193" s="137"/>
      <c r="I193" s="137"/>
      <c r="J193" s="137"/>
      <c r="K193" s="137"/>
      <c r="L193" s="137"/>
      <c r="M193" s="137"/>
      <c r="N193" s="57">
        <f t="shared" si="8"/>
        <v>0</v>
      </c>
      <c r="P193" s="237" t="s">
        <v>109</v>
      </c>
      <c r="Q193" s="238"/>
      <c r="R193" s="65" t="e">
        <f>AVERAGE(Bütünleme!AS6:AS85)*D193/100</f>
        <v>#DIV/0!</v>
      </c>
      <c r="S193" s="57" t="e">
        <f>AVERAGE(Bütünleme!AS6:AS85)*E193/100</f>
        <v>#DIV/0!</v>
      </c>
      <c r="T193" s="57" t="e">
        <f>AVERAGE(Bütünleme!AS6:AS85)*F193/100</f>
        <v>#DIV/0!</v>
      </c>
      <c r="U193" s="57" t="e">
        <f>AVERAGE(Bütünleme!AS6:AS85)*G193/100</f>
        <v>#DIV/0!</v>
      </c>
      <c r="V193" s="57" t="e">
        <f>AVERAGE(Bütünleme!AS6:AS85)*H193/100</f>
        <v>#DIV/0!</v>
      </c>
      <c r="W193" s="57" t="e">
        <f>AVERAGE(Bütünleme!AS6:AS85)*I193/100</f>
        <v>#DIV/0!</v>
      </c>
      <c r="X193" s="57" t="e">
        <f>AVERAGE(Bütünleme!AS6:AS85)*J193/100</f>
        <v>#DIV/0!</v>
      </c>
      <c r="Y193" s="57" t="e">
        <f>AVERAGE(Bütünleme!AS6:AS85)*K193/100</f>
        <v>#DIV/0!</v>
      </c>
      <c r="Z193" s="57" t="e">
        <f>AVERAGE(Bütünleme!AS6:AS85)*L193/100</f>
        <v>#DIV/0!</v>
      </c>
      <c r="AA193" s="57" t="e">
        <f>AVERAGE(Bütünleme!AS6:AS85)*M193/100</f>
        <v>#DIV/0!</v>
      </c>
      <c r="AB193" s="120">
        <f>'NOT Baremi'!AR25</f>
        <v>0</v>
      </c>
    </row>
    <row r="194" spans="2:28" x14ac:dyDescent="0.2">
      <c r="B194" s="63"/>
      <c r="C194" s="63"/>
      <c r="P194" s="237" t="s">
        <v>84</v>
      </c>
      <c r="Q194" s="238"/>
      <c r="R194" s="57">
        <f>COUNTA(D154:D193)</f>
        <v>0</v>
      </c>
      <c r="S194" s="57">
        <f t="shared" ref="S194:AA194" si="9">COUNTA(E154:E193)</f>
        <v>0</v>
      </c>
      <c r="T194" s="57">
        <f t="shared" si="9"/>
        <v>0</v>
      </c>
      <c r="U194" s="57">
        <f t="shared" si="9"/>
        <v>0</v>
      </c>
      <c r="V194" s="57">
        <f t="shared" si="9"/>
        <v>0</v>
      </c>
      <c r="W194" s="57">
        <f t="shared" si="9"/>
        <v>0</v>
      </c>
      <c r="X194" s="57">
        <f t="shared" si="9"/>
        <v>0</v>
      </c>
      <c r="Y194" s="57">
        <f t="shared" si="9"/>
        <v>0</v>
      </c>
      <c r="Z194" s="57">
        <f t="shared" si="9"/>
        <v>0</v>
      </c>
      <c r="AA194" s="57">
        <f t="shared" si="9"/>
        <v>0</v>
      </c>
      <c r="AB194" s="57"/>
    </row>
    <row r="195" spans="2:28" x14ac:dyDescent="0.2">
      <c r="B195" s="63"/>
      <c r="C195" s="63"/>
      <c r="P195" s="237" t="s">
        <v>83</v>
      </c>
      <c r="Q195" s="238"/>
      <c r="R195" s="58" t="e" cm="1">
        <f t="array" ref="R195">(AVERAGE(IF(D154:D193&lt;&gt;0,R154:R193)))*100/(AVERAGE(IF(D154:D193&lt;&gt;0,AB154:AB193)))</f>
        <v>#DIV/0!</v>
      </c>
      <c r="S195" s="58" t="e" cm="1">
        <f t="array" ref="S195">(AVERAGE(IF(E154:E193&lt;&gt;0,S154:S193)))*100/(AVERAGE(IF(E154:E193&lt;&gt;0,AB154:AB193)))</f>
        <v>#DIV/0!</v>
      </c>
      <c r="T195" s="58" t="e" cm="1">
        <f t="array" ref="T195">(AVERAGE(IF(F154:F193&lt;&gt;0,T154:T193)))*100/(AVERAGE(IF(F154:F193&lt;&gt;0,AB154:AB193)))</f>
        <v>#DIV/0!</v>
      </c>
      <c r="U195" s="58" t="e" cm="1">
        <f t="array" ref="U195">(AVERAGE(IF(G154:G193&lt;&gt;0,U154:U193)))*100/(AVERAGE(IF(G154:G193&lt;&gt;0,AB154:AB193)))</f>
        <v>#DIV/0!</v>
      </c>
      <c r="V195" s="58" t="e" cm="1">
        <f t="array" ref="V195">(AVERAGE(IF(H154:H193&lt;&gt;0,V154:V193)))*100/(AVERAGE(IF(H154:H193&lt;&gt;0,AB154:AB193)))</f>
        <v>#DIV/0!</v>
      </c>
      <c r="W195" s="58" t="e" cm="1">
        <f t="array" ref="W195">(AVERAGE(IF(I154:I193&lt;&gt;0,W154:W193)))*100/(AVERAGE(IF(I154:I193&lt;&gt;0,AB154:AB193)))</f>
        <v>#DIV/0!</v>
      </c>
      <c r="X195" s="58" t="e" cm="1">
        <f t="array" ref="X195">(AVERAGE(IF(J154:J193&lt;&gt;0,X154:X193)))*100/(AVERAGE(IF(J154:J193&lt;&gt;0,AB154:AB193)))</f>
        <v>#DIV/0!</v>
      </c>
      <c r="Y195" s="58" t="e" cm="1">
        <f t="array" ref="Y195">(AVERAGE(IF(K154:K193&lt;&gt;0,Y154:Y193)))*100/(AVERAGE(IF(K154:K193&lt;&gt;0,AB154:AB193)))</f>
        <v>#DIV/0!</v>
      </c>
      <c r="Z195" s="58" t="e" cm="1">
        <f t="array" ref="Z195">(AVERAGE(IF(L154:L193&lt;&gt;0,Z154:Z193)))*100/(AVERAGE(IF(L154:L193&lt;&gt;0,AB154:AB193)))</f>
        <v>#DIV/0!</v>
      </c>
      <c r="AA195" s="58" t="e" cm="1">
        <f t="array" ref="AA195">(AVERAGE(IF(M154:M193&lt;&gt;0,AA154:AA193)))*100/(AVERAGE(IF(M154:M193&lt;&gt;0,AB154:AB193)))</f>
        <v>#DIV/0!</v>
      </c>
      <c r="AB195" s="57"/>
    </row>
    <row r="197" spans="2:28" x14ac:dyDescent="0.2">
      <c r="B197" s="223" t="s">
        <v>48</v>
      </c>
      <c r="C197" s="42"/>
      <c r="N197" s="223" t="s">
        <v>47</v>
      </c>
    </row>
    <row r="198" spans="2:28" x14ac:dyDescent="0.2">
      <c r="B198" s="223"/>
      <c r="C198" s="42"/>
      <c r="N198" s="223"/>
    </row>
    <row r="200" spans="2:28" x14ac:dyDescent="0.2">
      <c r="B200" s="63"/>
      <c r="C200" s="63"/>
    </row>
    <row r="201" spans="2:28" x14ac:dyDescent="0.2">
      <c r="B201" s="63"/>
      <c r="C201" s="63"/>
    </row>
    <row r="202" spans="2:28" x14ac:dyDescent="0.2">
      <c r="B202" s="63"/>
      <c r="C202" s="63"/>
    </row>
    <row r="203" spans="2:28" x14ac:dyDescent="0.2">
      <c r="B203" s="63"/>
      <c r="C203" s="63"/>
    </row>
    <row r="204" spans="2:28" x14ac:dyDescent="0.2">
      <c r="B204" s="63"/>
      <c r="C204" s="63"/>
    </row>
    <row r="205" spans="2:28" x14ac:dyDescent="0.2">
      <c r="B205" s="63"/>
      <c r="C205" s="63"/>
    </row>
  </sheetData>
  <mergeCells count="358">
    <mergeCell ref="P190:Q190"/>
    <mergeCell ref="P191:Q191"/>
    <mergeCell ref="P192:Q192"/>
    <mergeCell ref="P193:Q193"/>
    <mergeCell ref="P194:Q194"/>
    <mergeCell ref="P195:Q195"/>
    <mergeCell ref="P179:Q179"/>
    <mergeCell ref="P180:Q180"/>
    <mergeCell ref="P181:Q181"/>
    <mergeCell ref="P182:Q182"/>
    <mergeCell ref="P183:Q183"/>
    <mergeCell ref="P184:Q184"/>
    <mergeCell ref="P185:Q185"/>
    <mergeCell ref="P186:Q186"/>
    <mergeCell ref="P187:Q187"/>
    <mergeCell ref="P172:Q172"/>
    <mergeCell ref="P173:Q173"/>
    <mergeCell ref="P174:Q174"/>
    <mergeCell ref="P175:Q175"/>
    <mergeCell ref="P176:Q176"/>
    <mergeCell ref="P177:Q177"/>
    <mergeCell ref="P178:Q178"/>
    <mergeCell ref="P188:Q188"/>
    <mergeCell ref="P189:Q189"/>
    <mergeCell ref="P163:Q163"/>
    <mergeCell ref="P164:Q164"/>
    <mergeCell ref="P165:Q165"/>
    <mergeCell ref="P166:Q166"/>
    <mergeCell ref="P167:Q167"/>
    <mergeCell ref="P168:Q168"/>
    <mergeCell ref="P169:Q169"/>
    <mergeCell ref="P170:Q170"/>
    <mergeCell ref="P171:Q171"/>
    <mergeCell ref="P154:Q154"/>
    <mergeCell ref="P155:Q155"/>
    <mergeCell ref="P156:Q156"/>
    <mergeCell ref="P157:Q157"/>
    <mergeCell ref="P158:Q158"/>
    <mergeCell ref="P159:Q159"/>
    <mergeCell ref="P160:Q160"/>
    <mergeCell ref="P161:Q161"/>
    <mergeCell ref="P162:Q162"/>
    <mergeCell ref="P143:Q143"/>
    <mergeCell ref="P144:Q144"/>
    <mergeCell ref="P145:Q145"/>
    <mergeCell ref="P146:Q146"/>
    <mergeCell ref="P147:Q147"/>
    <mergeCell ref="P148:Q148"/>
    <mergeCell ref="P149:Q149"/>
    <mergeCell ref="P152:AB152"/>
    <mergeCell ref="P153:Q153"/>
    <mergeCell ref="P134:Q134"/>
    <mergeCell ref="P135:Q135"/>
    <mergeCell ref="P136:Q136"/>
    <mergeCell ref="P137:Q137"/>
    <mergeCell ref="P138:Q138"/>
    <mergeCell ref="P139:Q139"/>
    <mergeCell ref="P140:Q140"/>
    <mergeCell ref="P141:Q141"/>
    <mergeCell ref="P142:Q142"/>
    <mergeCell ref="P125:Q125"/>
    <mergeCell ref="P126:Q126"/>
    <mergeCell ref="P127:Q127"/>
    <mergeCell ref="P128:Q128"/>
    <mergeCell ref="P129:Q129"/>
    <mergeCell ref="P130:Q130"/>
    <mergeCell ref="P131:Q131"/>
    <mergeCell ref="P132:Q132"/>
    <mergeCell ref="P133:Q133"/>
    <mergeCell ref="P116:Q116"/>
    <mergeCell ref="P117:Q117"/>
    <mergeCell ref="P118:Q118"/>
    <mergeCell ref="P119:Q119"/>
    <mergeCell ref="P120:Q120"/>
    <mergeCell ref="P121:Q121"/>
    <mergeCell ref="P122:Q122"/>
    <mergeCell ref="P123:Q123"/>
    <mergeCell ref="P124:Q124"/>
    <mergeCell ref="P107:Q107"/>
    <mergeCell ref="P108:Q108"/>
    <mergeCell ref="P109:Q109"/>
    <mergeCell ref="P110:Q110"/>
    <mergeCell ref="P111:Q111"/>
    <mergeCell ref="P112:Q112"/>
    <mergeCell ref="P113:Q113"/>
    <mergeCell ref="P114:Q114"/>
    <mergeCell ref="P115:Q115"/>
    <mergeCell ref="P96:Q96"/>
    <mergeCell ref="P97:Q97"/>
    <mergeCell ref="P98:Q98"/>
    <mergeCell ref="P99:Q99"/>
    <mergeCell ref="P100:Q100"/>
    <mergeCell ref="P101:Q101"/>
    <mergeCell ref="P102:Q102"/>
    <mergeCell ref="P103:Q103"/>
    <mergeCell ref="P106:AB106"/>
    <mergeCell ref="P87:Q87"/>
    <mergeCell ref="P88:Q88"/>
    <mergeCell ref="P89:Q89"/>
    <mergeCell ref="P90:Q90"/>
    <mergeCell ref="P91:Q91"/>
    <mergeCell ref="P92:Q92"/>
    <mergeCell ref="P93:Q93"/>
    <mergeCell ref="P94:Q94"/>
    <mergeCell ref="P95:Q95"/>
    <mergeCell ref="P78:Q78"/>
    <mergeCell ref="P79:Q79"/>
    <mergeCell ref="P80:Q80"/>
    <mergeCell ref="P81:Q81"/>
    <mergeCell ref="P82:Q82"/>
    <mergeCell ref="P83:Q83"/>
    <mergeCell ref="P84:Q84"/>
    <mergeCell ref="P85:Q85"/>
    <mergeCell ref="P86:Q86"/>
    <mergeCell ref="P69:Q69"/>
    <mergeCell ref="P70:Q70"/>
    <mergeCell ref="P71:Q71"/>
    <mergeCell ref="P72:Q72"/>
    <mergeCell ref="P73:Q73"/>
    <mergeCell ref="P74:Q74"/>
    <mergeCell ref="P75:Q75"/>
    <mergeCell ref="P76:Q76"/>
    <mergeCell ref="P77:Q77"/>
    <mergeCell ref="P61:Q61"/>
    <mergeCell ref="P62:Q62"/>
    <mergeCell ref="P63:Q63"/>
    <mergeCell ref="P64:Q64"/>
    <mergeCell ref="P65:Q65"/>
    <mergeCell ref="P66:Q66"/>
    <mergeCell ref="P67:Q67"/>
    <mergeCell ref="P68:Q68"/>
    <mergeCell ref="P60:AB60"/>
    <mergeCell ref="B187:C187"/>
    <mergeCell ref="B188:C188"/>
    <mergeCell ref="B189:C189"/>
    <mergeCell ref="B190:C190"/>
    <mergeCell ref="B191:C191"/>
    <mergeCell ref="B192:C192"/>
    <mergeCell ref="B193:C193"/>
    <mergeCell ref="B152:N152"/>
    <mergeCell ref="B153:C153"/>
    <mergeCell ref="B154:C154"/>
    <mergeCell ref="B155:C155"/>
    <mergeCell ref="B156:C156"/>
    <mergeCell ref="B157:C157"/>
    <mergeCell ref="B158:C158"/>
    <mergeCell ref="B159:C159"/>
    <mergeCell ref="B178:C178"/>
    <mergeCell ref="B179:C179"/>
    <mergeCell ref="B180:C180"/>
    <mergeCell ref="B181:C181"/>
    <mergeCell ref="B182:C182"/>
    <mergeCell ref="B183:C183"/>
    <mergeCell ref="B184:C184"/>
    <mergeCell ref="B185:C185"/>
    <mergeCell ref="B186:C186"/>
    <mergeCell ref="B169:C169"/>
    <mergeCell ref="B170:C170"/>
    <mergeCell ref="B171:C171"/>
    <mergeCell ref="B172:C172"/>
    <mergeCell ref="B173:C173"/>
    <mergeCell ref="B174:C174"/>
    <mergeCell ref="B175:C175"/>
    <mergeCell ref="B176:C176"/>
    <mergeCell ref="B177:C177"/>
    <mergeCell ref="B160:C160"/>
    <mergeCell ref="B161:C161"/>
    <mergeCell ref="B162:C162"/>
    <mergeCell ref="B163:C163"/>
    <mergeCell ref="B164:C164"/>
    <mergeCell ref="B165:C165"/>
    <mergeCell ref="B166:C166"/>
    <mergeCell ref="B167:C167"/>
    <mergeCell ref="B168:C168"/>
    <mergeCell ref="B135:C135"/>
    <mergeCell ref="B136:C136"/>
    <mergeCell ref="B137:C137"/>
    <mergeCell ref="B147:C147"/>
    <mergeCell ref="B138:C138"/>
    <mergeCell ref="B139:C139"/>
    <mergeCell ref="B140:C140"/>
    <mergeCell ref="B141:C141"/>
    <mergeCell ref="B142:C142"/>
    <mergeCell ref="B143:C143"/>
    <mergeCell ref="B144:C144"/>
    <mergeCell ref="B145:C145"/>
    <mergeCell ref="B146:C146"/>
    <mergeCell ref="B110:C110"/>
    <mergeCell ref="B111:C111"/>
    <mergeCell ref="B112:C112"/>
    <mergeCell ref="B129:C129"/>
    <mergeCell ref="B130:C130"/>
    <mergeCell ref="B131:C131"/>
    <mergeCell ref="B132:C132"/>
    <mergeCell ref="B133:C133"/>
    <mergeCell ref="B134:C134"/>
    <mergeCell ref="B107:C107"/>
    <mergeCell ref="B108:C108"/>
    <mergeCell ref="B106:N106"/>
    <mergeCell ref="B128:C128"/>
    <mergeCell ref="B124:C124"/>
    <mergeCell ref="B125:C125"/>
    <mergeCell ref="B126:C126"/>
    <mergeCell ref="B127:C127"/>
    <mergeCell ref="B92:C92"/>
    <mergeCell ref="B98:C98"/>
    <mergeCell ref="B99:C99"/>
    <mergeCell ref="B100:C100"/>
    <mergeCell ref="B101:C101"/>
    <mergeCell ref="B119:C119"/>
    <mergeCell ref="B120:C120"/>
    <mergeCell ref="B121:C121"/>
    <mergeCell ref="B122:C122"/>
    <mergeCell ref="B123:C123"/>
    <mergeCell ref="B114:C114"/>
    <mergeCell ref="B115:C115"/>
    <mergeCell ref="B116:C116"/>
    <mergeCell ref="B117:C117"/>
    <mergeCell ref="B118:C118"/>
    <mergeCell ref="B109:C109"/>
    <mergeCell ref="B75:C75"/>
    <mergeCell ref="B76:C76"/>
    <mergeCell ref="B77:C77"/>
    <mergeCell ref="B78:C78"/>
    <mergeCell ref="B79:C79"/>
    <mergeCell ref="B80:C80"/>
    <mergeCell ref="B81:C81"/>
    <mergeCell ref="B82:C82"/>
    <mergeCell ref="B83:C83"/>
    <mergeCell ref="B66:C66"/>
    <mergeCell ref="B67:C67"/>
    <mergeCell ref="B68:C68"/>
    <mergeCell ref="B69:C69"/>
    <mergeCell ref="B70:C70"/>
    <mergeCell ref="B71:C71"/>
    <mergeCell ref="B72:C72"/>
    <mergeCell ref="B73:C73"/>
    <mergeCell ref="B74:C74"/>
    <mergeCell ref="P15:Q15"/>
    <mergeCell ref="P16:Q16"/>
    <mergeCell ref="P17:Q17"/>
    <mergeCell ref="P18:Q18"/>
    <mergeCell ref="B55:C55"/>
    <mergeCell ref="B60:N60"/>
    <mergeCell ref="B61:C61"/>
    <mergeCell ref="B62:C62"/>
    <mergeCell ref="B63:C63"/>
    <mergeCell ref="P36:Q36"/>
    <mergeCell ref="P37:Q37"/>
    <mergeCell ref="P38:Q38"/>
    <mergeCell ref="P39:Q39"/>
    <mergeCell ref="P40:Q40"/>
    <mergeCell ref="P41:Q41"/>
    <mergeCell ref="P42:Q42"/>
    <mergeCell ref="P43:Q43"/>
    <mergeCell ref="P44:Q44"/>
    <mergeCell ref="P45:Q45"/>
    <mergeCell ref="P46:Q46"/>
    <mergeCell ref="P47:Q47"/>
    <mergeCell ref="P48:Q48"/>
    <mergeCell ref="P49:Q49"/>
    <mergeCell ref="P50:Q50"/>
    <mergeCell ref="P24:Q24"/>
    <mergeCell ref="P25:Q25"/>
    <mergeCell ref="P26:Q26"/>
    <mergeCell ref="P27:Q27"/>
    <mergeCell ref="P28:Q28"/>
    <mergeCell ref="P19:Q19"/>
    <mergeCell ref="P20:Q20"/>
    <mergeCell ref="P21:Q21"/>
    <mergeCell ref="P22:Q22"/>
    <mergeCell ref="P23:Q23"/>
    <mergeCell ref="P34:Q34"/>
    <mergeCell ref="P35:Q35"/>
    <mergeCell ref="P57:Q57"/>
    <mergeCell ref="P56:Q56"/>
    <mergeCell ref="P29:Q29"/>
    <mergeCell ref="P30:Q30"/>
    <mergeCell ref="P31:Q31"/>
    <mergeCell ref="P32:Q32"/>
    <mergeCell ref="P33:Q33"/>
    <mergeCell ref="P51:Q51"/>
    <mergeCell ref="P52:Q52"/>
    <mergeCell ref="P53:Q53"/>
    <mergeCell ref="P54:Q54"/>
    <mergeCell ref="P55:Q55"/>
    <mergeCell ref="B2:N2"/>
    <mergeCell ref="C4:N4"/>
    <mergeCell ref="B27:C27"/>
    <mergeCell ref="B28:C28"/>
    <mergeCell ref="B29:C29"/>
    <mergeCell ref="B30:C30"/>
    <mergeCell ref="B31:C31"/>
    <mergeCell ref="B22:C22"/>
    <mergeCell ref="B23:C23"/>
    <mergeCell ref="B24:C24"/>
    <mergeCell ref="B25:C25"/>
    <mergeCell ref="B26:C26"/>
    <mergeCell ref="B15:C15"/>
    <mergeCell ref="C3:N3"/>
    <mergeCell ref="C5:N5"/>
    <mergeCell ref="C6:N6"/>
    <mergeCell ref="C7:N7"/>
    <mergeCell ref="C8:N8"/>
    <mergeCell ref="B14:N14"/>
    <mergeCell ref="C13:N13"/>
    <mergeCell ref="C9:N9"/>
    <mergeCell ref="C10:N10"/>
    <mergeCell ref="C11:N11"/>
    <mergeCell ref="C12:N12"/>
    <mergeCell ref="B84:C84"/>
    <mergeCell ref="B85:C85"/>
    <mergeCell ref="B86:C86"/>
    <mergeCell ref="B87:C87"/>
    <mergeCell ref="B32:C32"/>
    <mergeCell ref="B33:C33"/>
    <mergeCell ref="B34:C34"/>
    <mergeCell ref="B35:C35"/>
    <mergeCell ref="B36:C36"/>
    <mergeCell ref="B37:C37"/>
    <mergeCell ref="B38:C38"/>
    <mergeCell ref="B39:C39"/>
    <mergeCell ref="B40:C40"/>
    <mergeCell ref="B41:C41"/>
    <mergeCell ref="B42:C42"/>
    <mergeCell ref="B43:C43"/>
    <mergeCell ref="B44:C44"/>
    <mergeCell ref="B45:C45"/>
    <mergeCell ref="B46:C46"/>
    <mergeCell ref="B47:C47"/>
    <mergeCell ref="B53:C53"/>
    <mergeCell ref="B54:C54"/>
    <mergeCell ref="B64:C64"/>
    <mergeCell ref="B65:C65"/>
    <mergeCell ref="P14:AB14"/>
    <mergeCell ref="B197:B198"/>
    <mergeCell ref="N197:N198"/>
    <mergeCell ref="B16:C16"/>
    <mergeCell ref="B17:C17"/>
    <mergeCell ref="B18:C18"/>
    <mergeCell ref="B19:C19"/>
    <mergeCell ref="B20:C20"/>
    <mergeCell ref="B21:C21"/>
    <mergeCell ref="B93:C93"/>
    <mergeCell ref="B94:C94"/>
    <mergeCell ref="B95:C95"/>
    <mergeCell ref="B96:C96"/>
    <mergeCell ref="B113:C113"/>
    <mergeCell ref="B97:C97"/>
    <mergeCell ref="B88:C88"/>
    <mergeCell ref="B89:C89"/>
    <mergeCell ref="B90:C90"/>
    <mergeCell ref="B91:C91"/>
    <mergeCell ref="B48:C48"/>
    <mergeCell ref="B49:C49"/>
    <mergeCell ref="B50:C50"/>
    <mergeCell ref="B51:C51"/>
    <mergeCell ref="B52:C52"/>
  </mergeCells>
  <phoneticPr fontId="2" type="noConversion"/>
  <hyperlinks>
    <hyperlink ref="B197:B198" location="'NOT Baremi'!A1" display="GERİ" xr:uid="{07A53916-F6AC-454F-81E7-A85DDF409CD6}"/>
    <hyperlink ref="N197:N198" location="Vize!A1" display="İLERİ" xr:uid="{D30EC236-8566-4F6D-8F36-3350200D8B20}"/>
  </hyperlinks>
  <pageMargins left="0.7" right="0.7" top="0.75" bottom="0.75" header="0.3" footer="0.3"/>
  <ignoredErrors>
    <ignoredError sqref="R27" evalError="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ayfa1">
    <tabColor theme="3" tint="0.89999084444715716"/>
  </sheetPr>
  <dimension ref="A1:BB145"/>
  <sheetViews>
    <sheetView view="pageBreakPreview" topLeftCell="A110" zoomScale="115" zoomScaleNormal="70" zoomScaleSheetLayoutView="115" workbookViewId="0">
      <selection activeCell="AO132" sqref="AO132:AT132"/>
    </sheetView>
  </sheetViews>
  <sheetFormatPr defaultColWidth="9.140625" defaultRowHeight="12.75" x14ac:dyDescent="0.2"/>
  <cols>
    <col min="1" max="1" width="3.85546875" style="3" customWidth="1"/>
    <col min="2" max="2" width="9.28515625" style="3" customWidth="1"/>
    <col min="3" max="3" width="11" style="3" customWidth="1"/>
    <col min="4" max="4" width="10.5703125" style="3" customWidth="1"/>
    <col min="5" max="5" width="9.28515625" style="3" customWidth="1"/>
    <col min="6" max="15" width="2.28515625" style="3" customWidth="1"/>
    <col min="16" max="45" width="2.42578125" style="3" customWidth="1"/>
    <col min="46" max="46" width="7.7109375" style="3" customWidth="1"/>
    <col min="47" max="47" width="16.5703125" style="3" hidden="1" customWidth="1"/>
    <col min="48" max="54" width="2.7109375" style="16" customWidth="1"/>
    <col min="55" max="55" width="2.7109375" style="3" customWidth="1"/>
    <col min="56" max="67" width="2.5703125" style="3" customWidth="1"/>
    <col min="68" max="16384" width="9.140625" style="3"/>
  </cols>
  <sheetData>
    <row r="1" spans="1:47" ht="13.5" customHeight="1" x14ac:dyDescent="0.2">
      <c r="A1" s="300" t="str">
        <f>'K. Bilgiler'!E5</f>
        <v>Çarşıbaşı Meslek Yüksekokulu</v>
      </c>
      <c r="B1" s="300"/>
      <c r="C1" s="300"/>
      <c r="D1" s="300"/>
      <c r="E1" s="300"/>
      <c r="F1" s="300"/>
      <c r="G1" s="300"/>
      <c r="H1" s="300"/>
      <c r="I1" s="300"/>
      <c r="J1" s="300"/>
      <c r="K1" s="300"/>
      <c r="L1" s="300"/>
      <c r="M1" s="300"/>
      <c r="N1" s="300"/>
      <c r="O1" s="300"/>
      <c r="P1" s="300"/>
      <c r="Q1" s="300"/>
      <c r="R1" s="300"/>
      <c r="S1" s="300"/>
      <c r="T1" s="300"/>
      <c r="U1" s="300"/>
      <c r="V1" s="300"/>
      <c r="W1" s="300"/>
      <c r="X1" s="300"/>
      <c r="Y1" s="300"/>
      <c r="Z1" s="300"/>
      <c r="AA1" s="300"/>
      <c r="AB1" s="300"/>
      <c r="AC1" s="300"/>
      <c r="AD1" s="300"/>
      <c r="AE1" s="300"/>
      <c r="AF1" s="300"/>
      <c r="AG1" s="300"/>
      <c r="AH1" s="300"/>
      <c r="AI1" s="300"/>
      <c r="AJ1" s="300"/>
      <c r="AK1" s="300"/>
      <c r="AL1" s="300"/>
      <c r="AM1" s="300"/>
      <c r="AN1" s="300"/>
      <c r="AO1" s="300"/>
      <c r="AP1" s="300"/>
      <c r="AQ1" s="300"/>
      <c r="AR1" s="300"/>
      <c r="AS1" s="300"/>
      <c r="AT1" s="300"/>
      <c r="AU1" s="17"/>
    </row>
    <row r="2" spans="1:47" ht="13.5" customHeight="1" x14ac:dyDescent="0.2">
      <c r="A2" s="297" t="str">
        <f>'K. Bilgiler'!E13&amp;" Eğitim Öğretim Yılı - " &amp;'K. Bilgiler'!E15</f>
        <v>2024-2025 Eğitim Öğretim Yılı - Bahar</v>
      </c>
      <c r="B2" s="298"/>
      <c r="C2" s="298"/>
      <c r="D2" s="298"/>
      <c r="E2" s="298"/>
      <c r="F2" s="298"/>
      <c r="G2" s="298"/>
      <c r="H2" s="298"/>
      <c r="I2" s="298"/>
      <c r="J2" s="298"/>
      <c r="K2" s="298"/>
      <c r="L2" s="298"/>
      <c r="M2" s="298"/>
      <c r="N2" s="298"/>
      <c r="O2" s="298"/>
      <c r="P2" s="298"/>
      <c r="Q2" s="298"/>
      <c r="R2" s="298"/>
      <c r="S2" s="298"/>
      <c r="T2" s="298"/>
      <c r="U2" s="298"/>
      <c r="V2" s="298"/>
      <c r="W2" s="298"/>
      <c r="X2" s="298"/>
      <c r="Y2" s="298"/>
      <c r="Z2" s="298"/>
      <c r="AA2" s="298"/>
      <c r="AB2" s="298"/>
      <c r="AC2" s="298"/>
      <c r="AD2" s="298"/>
      <c r="AE2" s="298"/>
      <c r="AF2" s="298"/>
      <c r="AG2" s="298"/>
      <c r="AH2" s="298"/>
      <c r="AI2" s="298"/>
      <c r="AJ2" s="298"/>
      <c r="AK2" s="298"/>
      <c r="AL2" s="298"/>
      <c r="AM2" s="298"/>
      <c r="AN2" s="298"/>
      <c r="AO2" s="298"/>
      <c r="AP2" s="299"/>
      <c r="AQ2" s="271" t="str">
        <f>IF('Yazılı Tarihleri'!E4=0,"SINAV YAPILMADI",'Yazılı Tarihleri'!E4)</f>
        <v>SINAV YAPILMADI</v>
      </c>
      <c r="AR2" s="272"/>
      <c r="AS2" s="272"/>
      <c r="AT2" s="273"/>
      <c r="AU2" s="96"/>
    </row>
    <row r="3" spans="1:47" ht="13.5" customHeight="1" x14ac:dyDescent="0.2">
      <c r="A3" s="296" t="str">
        <f>'K. Bilgiler'!E11&amp;" / "&amp;'K. Bilgiler'!E7&amp;" - "&amp;'K. Bilgiler'!E9&amp;" Dersi "&amp;" Vize Sınav Analizi"</f>
        <v xml:space="preserve"> /  -  Dersi  Vize Sınav Analizi</v>
      </c>
      <c r="B3" s="296"/>
      <c r="C3" s="296"/>
      <c r="D3" s="296"/>
      <c r="E3" s="296"/>
      <c r="F3" s="296"/>
      <c r="G3" s="296"/>
      <c r="H3" s="296"/>
      <c r="I3" s="296"/>
      <c r="J3" s="296"/>
      <c r="K3" s="296"/>
      <c r="L3" s="296"/>
      <c r="M3" s="296"/>
      <c r="N3" s="296"/>
      <c r="O3" s="296"/>
      <c r="P3" s="296"/>
      <c r="Q3" s="296"/>
      <c r="R3" s="296"/>
      <c r="S3" s="296"/>
      <c r="T3" s="296"/>
      <c r="U3" s="296"/>
      <c r="V3" s="296"/>
      <c r="W3" s="296"/>
      <c r="X3" s="296"/>
      <c r="Y3" s="296"/>
      <c r="Z3" s="296"/>
      <c r="AA3" s="296"/>
      <c r="AB3" s="296"/>
      <c r="AC3" s="296"/>
      <c r="AD3" s="296"/>
      <c r="AE3" s="296"/>
      <c r="AF3" s="296"/>
      <c r="AG3" s="296"/>
      <c r="AH3" s="296"/>
      <c r="AI3" s="296"/>
      <c r="AJ3" s="296"/>
      <c r="AK3" s="296"/>
      <c r="AL3" s="296"/>
      <c r="AM3" s="296"/>
      <c r="AN3" s="296"/>
      <c r="AO3" s="296"/>
      <c r="AP3" s="296"/>
      <c r="AQ3" s="274"/>
      <c r="AR3" s="275"/>
      <c r="AS3" s="275"/>
      <c r="AT3" s="276"/>
      <c r="AU3" s="96"/>
    </row>
    <row r="4" spans="1:47" ht="13.5" customHeight="1" x14ac:dyDescent="0.2">
      <c r="A4" s="265" t="s">
        <v>18</v>
      </c>
      <c r="B4" s="265"/>
      <c r="C4" s="265"/>
      <c r="D4" s="265"/>
      <c r="E4" s="265"/>
      <c r="F4" s="138" t="str">
        <f>IF('NOT Baremi'!E10=0,"",'NOT Baremi'!E10)</f>
        <v/>
      </c>
      <c r="G4" s="138" t="str">
        <f>IF('NOT Baremi'!F10=0,"",'NOT Baremi'!F10)</f>
        <v/>
      </c>
      <c r="H4" s="138" t="str">
        <f>IF('NOT Baremi'!G10=0,"",'NOT Baremi'!G10)</f>
        <v/>
      </c>
      <c r="I4" s="138" t="str">
        <f>IF('NOT Baremi'!H10=0,"",'NOT Baremi'!H10)</f>
        <v/>
      </c>
      <c r="J4" s="138" t="str">
        <f>IF('NOT Baremi'!I10=0,"",'NOT Baremi'!I10)</f>
        <v/>
      </c>
      <c r="K4" s="138" t="str">
        <f>IF('NOT Baremi'!J10=0,"",'NOT Baremi'!J10)</f>
        <v/>
      </c>
      <c r="L4" s="138" t="str">
        <f>IF('NOT Baremi'!K10=0,"",'NOT Baremi'!K10)</f>
        <v/>
      </c>
      <c r="M4" s="138" t="str">
        <f>IF('NOT Baremi'!L10=0,"",'NOT Baremi'!L10)</f>
        <v/>
      </c>
      <c r="N4" s="138" t="str">
        <f>IF('NOT Baremi'!M10=0,"",'NOT Baremi'!M10)</f>
        <v/>
      </c>
      <c r="O4" s="138" t="str">
        <f>IF('NOT Baremi'!N10=0,"",'NOT Baremi'!N10)</f>
        <v/>
      </c>
      <c r="P4" s="138" t="str">
        <f>IF('NOT Baremi'!O10=0,"",'NOT Baremi'!O10)</f>
        <v/>
      </c>
      <c r="Q4" s="138" t="str">
        <f>IF('NOT Baremi'!P10=0,"",'NOT Baremi'!P10)</f>
        <v/>
      </c>
      <c r="R4" s="138" t="str">
        <f>IF('NOT Baremi'!Q10=0,"",'NOT Baremi'!Q10)</f>
        <v/>
      </c>
      <c r="S4" s="138" t="str">
        <f>IF('NOT Baremi'!R10=0,"",'NOT Baremi'!R10)</f>
        <v/>
      </c>
      <c r="T4" s="138" t="str">
        <f>IF('NOT Baremi'!S10=0,"",'NOT Baremi'!S10)</f>
        <v/>
      </c>
      <c r="U4" s="138" t="str">
        <f>IF('NOT Baremi'!T10=0,"",'NOT Baremi'!T10)</f>
        <v/>
      </c>
      <c r="V4" s="138" t="str">
        <f>IF('NOT Baremi'!U10=0,"",'NOT Baremi'!U10)</f>
        <v/>
      </c>
      <c r="W4" s="138" t="str">
        <f>IF('NOT Baremi'!V10=0,"",'NOT Baremi'!V10)</f>
        <v/>
      </c>
      <c r="X4" s="138" t="str">
        <f>IF('NOT Baremi'!W10=0,"",'NOT Baremi'!W10)</f>
        <v/>
      </c>
      <c r="Y4" s="138" t="str">
        <f>IF('NOT Baremi'!X10=0,"",'NOT Baremi'!X10)</f>
        <v/>
      </c>
      <c r="Z4" s="138" t="str">
        <f>IF('NOT Baremi'!Y10=0,"",'NOT Baremi'!Y10)</f>
        <v/>
      </c>
      <c r="AA4" s="138" t="str">
        <f>IF('NOT Baremi'!Z10=0,"",'NOT Baremi'!Z10)</f>
        <v/>
      </c>
      <c r="AB4" s="138" t="str">
        <f>IF('NOT Baremi'!AA10=0,"",'NOT Baremi'!AA10)</f>
        <v/>
      </c>
      <c r="AC4" s="138" t="str">
        <f>IF('NOT Baremi'!AB10=0,"",'NOT Baremi'!AB10)</f>
        <v/>
      </c>
      <c r="AD4" s="138" t="str">
        <f>IF('NOT Baremi'!AC10=0,"",'NOT Baremi'!AC10)</f>
        <v/>
      </c>
      <c r="AE4" s="138" t="str">
        <f>IF('NOT Baremi'!AD10=0,"",'NOT Baremi'!AD10)</f>
        <v/>
      </c>
      <c r="AF4" s="138" t="str">
        <f>IF('NOT Baremi'!AE10=0,"",'NOT Baremi'!AE10)</f>
        <v/>
      </c>
      <c r="AG4" s="138" t="str">
        <f>IF('NOT Baremi'!AF10=0,"",'NOT Baremi'!AF10)</f>
        <v/>
      </c>
      <c r="AH4" s="138" t="str">
        <f>IF('NOT Baremi'!AG10=0,"",'NOT Baremi'!AG10)</f>
        <v/>
      </c>
      <c r="AI4" s="138" t="str">
        <f>IF('NOT Baremi'!AH10=0,"",'NOT Baremi'!AH10)</f>
        <v/>
      </c>
      <c r="AJ4" s="138" t="str">
        <f>IF('NOT Baremi'!AI10=0,"",'NOT Baremi'!AI10)</f>
        <v/>
      </c>
      <c r="AK4" s="138" t="str">
        <f>IF('NOT Baremi'!AJ10=0,"",'NOT Baremi'!AJ10)</f>
        <v/>
      </c>
      <c r="AL4" s="138" t="str">
        <f>IF('NOT Baremi'!AK10=0,"",'NOT Baremi'!AK10)</f>
        <v/>
      </c>
      <c r="AM4" s="138" t="str">
        <f>IF('NOT Baremi'!AL10=0,"",'NOT Baremi'!AL10)</f>
        <v/>
      </c>
      <c r="AN4" s="138" t="str">
        <f>IF('NOT Baremi'!AM10=0,"",'NOT Baremi'!AM10)</f>
        <v/>
      </c>
      <c r="AO4" s="138" t="str">
        <f>IF('NOT Baremi'!AN10=0,"",'NOT Baremi'!AN10)</f>
        <v/>
      </c>
      <c r="AP4" s="138" t="str">
        <f>IF('NOT Baremi'!AO10=0,"",'NOT Baremi'!AO10)</f>
        <v/>
      </c>
      <c r="AQ4" s="138" t="str">
        <f>IF('NOT Baremi'!AP10=0,"",'NOT Baremi'!AP10)</f>
        <v/>
      </c>
      <c r="AR4" s="138" t="str">
        <f>IF('NOT Baremi'!AQ10=0,"",'NOT Baremi'!AQ10)</f>
        <v/>
      </c>
      <c r="AS4" s="138" t="str">
        <f>IF('NOT Baremi'!AR10=0,"",'NOT Baremi'!AR10)</f>
        <v/>
      </c>
      <c r="AT4" s="52" t="str">
        <f>IF(SUM(F4:AS4)=0," ",SUM(F4:AS4))</f>
        <v xml:space="preserve"> </v>
      </c>
      <c r="AU4" s="263" t="s">
        <v>28</v>
      </c>
    </row>
    <row r="5" spans="1:47" ht="33" x14ac:dyDescent="0.2">
      <c r="A5" s="53" t="s">
        <v>0</v>
      </c>
      <c r="B5" s="53" t="s">
        <v>20</v>
      </c>
      <c r="C5" s="265" t="s">
        <v>17</v>
      </c>
      <c r="D5" s="265"/>
      <c r="E5" s="265"/>
      <c r="F5" s="54" t="str">
        <f>IF('NOT Baremi'!E10&gt;0,'NOT Baremi'!E9&amp;"."&amp;"SORU"," ")</f>
        <v xml:space="preserve"> </v>
      </c>
      <c r="G5" s="54" t="str">
        <f>IF('NOT Baremi'!F10&gt;0,'NOT Baremi'!F9&amp;"."&amp;"SORU"," ")</f>
        <v xml:space="preserve"> </v>
      </c>
      <c r="H5" s="54" t="str">
        <f>IF('NOT Baremi'!G10&gt;0,'NOT Baremi'!G9&amp;"."&amp;"SORU"," ")</f>
        <v xml:space="preserve"> </v>
      </c>
      <c r="I5" s="54" t="str">
        <f>IF('NOT Baremi'!H10&gt;0,'NOT Baremi'!H9&amp;"."&amp;"SORU"," ")</f>
        <v xml:space="preserve"> </v>
      </c>
      <c r="J5" s="54" t="str">
        <f>IF('NOT Baremi'!I10&gt;0,'NOT Baremi'!I9&amp;"."&amp;"SORU"," ")</f>
        <v xml:space="preserve"> </v>
      </c>
      <c r="K5" s="54" t="str">
        <f>IF('NOT Baremi'!J10&gt;0,'NOT Baremi'!J9&amp;"."&amp;"SORU"," ")</f>
        <v xml:space="preserve"> </v>
      </c>
      <c r="L5" s="54" t="str">
        <f>IF('NOT Baremi'!K10&gt;0,'NOT Baremi'!K9&amp;"."&amp;"SORU"," ")</f>
        <v xml:space="preserve"> </v>
      </c>
      <c r="M5" s="54" t="str">
        <f>IF('NOT Baremi'!L10&gt;0,'NOT Baremi'!L9&amp;"."&amp;"SORU"," ")</f>
        <v xml:space="preserve"> </v>
      </c>
      <c r="N5" s="54" t="str">
        <f>IF('NOT Baremi'!M10&gt;0,'NOT Baremi'!M9&amp;"."&amp;"SORU"," ")</f>
        <v xml:space="preserve"> </v>
      </c>
      <c r="O5" s="54" t="str">
        <f>IF('NOT Baremi'!N10&gt;0,'NOT Baremi'!N9&amp;"."&amp;"SORU"," ")</f>
        <v xml:space="preserve"> </v>
      </c>
      <c r="P5" s="54" t="str">
        <f>IF('NOT Baremi'!O10&gt;0,'NOT Baremi'!O9&amp;"."&amp;"SORU"," ")</f>
        <v xml:space="preserve"> </v>
      </c>
      <c r="Q5" s="54" t="str">
        <f>IF('NOT Baremi'!P10&gt;0,'NOT Baremi'!P9&amp;"."&amp;"SORU"," ")</f>
        <v xml:space="preserve"> </v>
      </c>
      <c r="R5" s="54" t="str">
        <f>IF('NOT Baremi'!Q10&gt;0,'NOT Baremi'!Q9&amp;"."&amp;"SORU"," ")</f>
        <v xml:space="preserve"> </v>
      </c>
      <c r="S5" s="54" t="str">
        <f>IF('NOT Baremi'!R10&gt;0,'NOT Baremi'!R9&amp;"."&amp;"SORU"," ")</f>
        <v xml:space="preserve"> </v>
      </c>
      <c r="T5" s="54" t="str">
        <f>IF('NOT Baremi'!S10&gt;0,'NOT Baremi'!S9&amp;"."&amp;"SORU"," ")</f>
        <v xml:space="preserve"> </v>
      </c>
      <c r="U5" s="54" t="str">
        <f>IF('NOT Baremi'!T10&gt;0,'NOT Baremi'!T9&amp;"."&amp;"SORU"," ")</f>
        <v xml:space="preserve"> </v>
      </c>
      <c r="V5" s="54" t="str">
        <f>IF('NOT Baremi'!U10&gt;0,'NOT Baremi'!U9&amp;"."&amp;"SORU"," ")</f>
        <v xml:space="preserve"> </v>
      </c>
      <c r="W5" s="54" t="str">
        <f>IF('NOT Baremi'!V10&gt;0,'NOT Baremi'!V9&amp;"."&amp;"SORU"," ")</f>
        <v xml:space="preserve"> </v>
      </c>
      <c r="X5" s="54" t="str">
        <f>IF('NOT Baremi'!W10&gt;0,'NOT Baremi'!W9&amp;"."&amp;"SORU"," ")</f>
        <v xml:space="preserve"> </v>
      </c>
      <c r="Y5" s="54" t="str">
        <f>IF('NOT Baremi'!X10&gt;0,'NOT Baremi'!X9&amp;"."&amp;"SORU"," ")</f>
        <v xml:space="preserve"> </v>
      </c>
      <c r="Z5" s="54" t="str">
        <f>IF('NOT Baremi'!Y10&gt;0,'NOT Baremi'!Y9&amp;"."&amp;"SORU"," ")</f>
        <v xml:space="preserve"> </v>
      </c>
      <c r="AA5" s="54" t="str">
        <f>IF('NOT Baremi'!Z10&gt;0,'NOT Baremi'!Z9&amp;"."&amp;"SORU"," ")</f>
        <v xml:space="preserve"> </v>
      </c>
      <c r="AB5" s="54" t="str">
        <f>IF('NOT Baremi'!AA10&gt;0,'NOT Baremi'!AA9&amp;"."&amp;"SORU"," ")</f>
        <v xml:space="preserve"> </v>
      </c>
      <c r="AC5" s="54" t="str">
        <f>IF('NOT Baremi'!AB10&gt;0,'NOT Baremi'!AB9&amp;"."&amp;"SORU"," ")</f>
        <v xml:space="preserve"> </v>
      </c>
      <c r="AD5" s="54" t="str">
        <f>IF('NOT Baremi'!AC10&gt;0,'NOT Baremi'!AC9&amp;"."&amp;"SORU"," ")</f>
        <v xml:space="preserve"> </v>
      </c>
      <c r="AE5" s="54" t="str">
        <f>IF('NOT Baremi'!AD10&gt;0,'NOT Baremi'!AD9&amp;"."&amp;"SORU"," ")</f>
        <v xml:space="preserve"> </v>
      </c>
      <c r="AF5" s="54" t="str">
        <f>IF('NOT Baremi'!AE10&gt;0,'NOT Baremi'!AE9&amp;"."&amp;"SORU"," ")</f>
        <v xml:space="preserve"> </v>
      </c>
      <c r="AG5" s="54" t="str">
        <f>IF('NOT Baremi'!AF10&gt;0,'NOT Baremi'!AF9&amp;"."&amp;"SORU"," ")</f>
        <v xml:space="preserve"> </v>
      </c>
      <c r="AH5" s="54" t="str">
        <f>IF('NOT Baremi'!AG10&gt;0,'NOT Baremi'!AG9&amp;"."&amp;"SORU"," ")</f>
        <v xml:space="preserve"> </v>
      </c>
      <c r="AI5" s="54" t="str">
        <f>IF('NOT Baremi'!AH10&gt;0,'NOT Baremi'!AH9&amp;"."&amp;"SORU"," ")</f>
        <v xml:space="preserve"> </v>
      </c>
      <c r="AJ5" s="54" t="str">
        <f>IF('NOT Baremi'!AI10&gt;0,'NOT Baremi'!AI9&amp;"."&amp;"SORU"," ")</f>
        <v xml:space="preserve"> </v>
      </c>
      <c r="AK5" s="54" t="str">
        <f>IF('NOT Baremi'!AJ10&gt;0,'NOT Baremi'!AJ9&amp;"."&amp;"SORU"," ")</f>
        <v xml:space="preserve"> </v>
      </c>
      <c r="AL5" s="54" t="str">
        <f>IF('NOT Baremi'!AK10&gt;0,'NOT Baremi'!AK9&amp;"."&amp;"SORU"," ")</f>
        <v xml:space="preserve"> </v>
      </c>
      <c r="AM5" s="54" t="str">
        <f>IF('NOT Baremi'!AL10&gt;0,'NOT Baremi'!AL9&amp;"."&amp;"SORU"," ")</f>
        <v xml:space="preserve"> </v>
      </c>
      <c r="AN5" s="54" t="str">
        <f>IF('NOT Baremi'!AM10&gt;0,'NOT Baremi'!AM9&amp;"."&amp;"SORU"," ")</f>
        <v xml:space="preserve"> </v>
      </c>
      <c r="AO5" s="54" t="str">
        <f>IF('NOT Baremi'!AN10&gt;0,'NOT Baremi'!AN9&amp;"."&amp;"SORU"," ")</f>
        <v xml:space="preserve"> </v>
      </c>
      <c r="AP5" s="54" t="str">
        <f>IF('NOT Baremi'!AO10&gt;0,'NOT Baremi'!AO9&amp;"."&amp;"SORU"," ")</f>
        <v xml:space="preserve"> </v>
      </c>
      <c r="AQ5" s="54" t="str">
        <f>IF('NOT Baremi'!AP10&gt;0,'NOT Baremi'!AP9&amp;"."&amp;"SORU"," ")</f>
        <v xml:space="preserve"> </v>
      </c>
      <c r="AR5" s="54" t="str">
        <f>IF('NOT Baremi'!AQ10&gt;0,'NOT Baremi'!AQ9&amp;"."&amp;"SORU"," ")</f>
        <v xml:space="preserve"> </v>
      </c>
      <c r="AS5" s="54" t="str">
        <f>IF('NOT Baremi'!AR10&gt;0,'NOT Baremi'!AR9&amp;"."&amp;"SORU"," ")</f>
        <v xml:space="preserve"> </v>
      </c>
      <c r="AT5" s="55" t="s">
        <v>19</v>
      </c>
      <c r="AU5" s="264"/>
    </row>
    <row r="6" spans="1:47" ht="12" customHeight="1" x14ac:dyDescent="0.2">
      <c r="A6" s="46">
        <f>'S. Listesi'!B4</f>
        <v>1</v>
      </c>
      <c r="B6" s="47" t="str">
        <f>IF('S. Listesi'!C4=0," ",'S. Listesi'!C4)</f>
        <v xml:space="preserve"> </v>
      </c>
      <c r="C6" s="259" t="str">
        <f>IF('S. Listesi'!D4=0," ",'S. Listesi'!D4)</f>
        <v xml:space="preserve"> </v>
      </c>
      <c r="D6" s="259"/>
      <c r="E6" s="259"/>
      <c r="F6" s="139"/>
      <c r="G6" s="139"/>
      <c r="H6" s="139"/>
      <c r="I6" s="139"/>
      <c r="J6" s="139"/>
      <c r="K6" s="139"/>
      <c r="L6" s="139"/>
      <c r="M6" s="139"/>
      <c r="N6" s="139"/>
      <c r="O6" s="139"/>
      <c r="P6" s="139"/>
      <c r="Q6" s="139"/>
      <c r="R6" s="139"/>
      <c r="S6" s="139"/>
      <c r="T6" s="139"/>
      <c r="U6" s="139"/>
      <c r="V6" s="139"/>
      <c r="W6" s="139"/>
      <c r="X6" s="139"/>
      <c r="Y6" s="139"/>
      <c r="Z6" s="139"/>
      <c r="AA6" s="139"/>
      <c r="AB6" s="139"/>
      <c r="AC6" s="139"/>
      <c r="AD6" s="139"/>
      <c r="AE6" s="140"/>
      <c r="AF6" s="140"/>
      <c r="AG6" s="140"/>
      <c r="AH6" s="140"/>
      <c r="AI6" s="140"/>
      <c r="AJ6" s="140"/>
      <c r="AK6" s="140"/>
      <c r="AL6" s="140"/>
      <c r="AM6" s="140"/>
      <c r="AN6" s="140"/>
      <c r="AO6" s="140"/>
      <c r="AP6" s="140"/>
      <c r="AQ6" s="140"/>
      <c r="AR6" s="140"/>
      <c r="AS6" s="140"/>
      <c r="AT6" s="50" t="str">
        <f>IF(COUNTBLANK(F6:AS6)=COLUMNS(F6:AS6)," ",IF(SUM(F6:AS6)=0,0,SUM(F6:AS6)))</f>
        <v xml:space="preserve"> </v>
      </c>
      <c r="AU6" s="50" t="str">
        <f t="shared" ref="AU6:AU30" si="0">IF(AT6=" "," ",IF(AT6&gt;=85,5,IF(AT6&gt;=70,4,IF(AT6&gt;=60,3,IF(AT6&gt;=50,2,IF(AT6&gt;=0,1,0))))))</f>
        <v xml:space="preserve"> </v>
      </c>
    </row>
    <row r="7" spans="1:47" ht="12" customHeight="1" x14ac:dyDescent="0.2">
      <c r="A7" s="46">
        <f>'S. Listesi'!B5</f>
        <v>2</v>
      </c>
      <c r="B7" s="47" t="str">
        <f>IF('S. Listesi'!C5=0," ",'S. Listesi'!C5)</f>
        <v xml:space="preserve"> </v>
      </c>
      <c r="C7" s="259" t="str">
        <f>IF('S. Listesi'!D5=0," ",'S. Listesi'!D5)</f>
        <v xml:space="preserve"> </v>
      </c>
      <c r="D7" s="259"/>
      <c r="E7" s="259"/>
      <c r="F7" s="139"/>
      <c r="G7" s="139"/>
      <c r="H7" s="139"/>
      <c r="I7" s="139"/>
      <c r="J7" s="139"/>
      <c r="K7" s="139"/>
      <c r="L7" s="139"/>
      <c r="M7" s="139"/>
      <c r="N7" s="139"/>
      <c r="O7" s="139"/>
      <c r="P7" s="139"/>
      <c r="Q7" s="139"/>
      <c r="R7" s="139"/>
      <c r="S7" s="139"/>
      <c r="T7" s="139"/>
      <c r="U7" s="139"/>
      <c r="V7" s="139"/>
      <c r="W7" s="139"/>
      <c r="X7" s="139"/>
      <c r="Y7" s="139"/>
      <c r="Z7" s="140"/>
      <c r="AA7" s="140"/>
      <c r="AB7" s="140"/>
      <c r="AC7" s="140"/>
      <c r="AD7" s="140"/>
      <c r="AE7" s="140"/>
      <c r="AF7" s="140"/>
      <c r="AG7" s="140"/>
      <c r="AH7" s="140"/>
      <c r="AI7" s="140"/>
      <c r="AJ7" s="140"/>
      <c r="AK7" s="140"/>
      <c r="AL7" s="140"/>
      <c r="AM7" s="140"/>
      <c r="AN7" s="140"/>
      <c r="AO7" s="140"/>
      <c r="AP7" s="140"/>
      <c r="AQ7" s="140"/>
      <c r="AR7" s="140"/>
      <c r="AS7" s="140"/>
      <c r="AT7" s="50" t="str">
        <f t="shared" ref="AT7:AT30" si="1">IF(COUNTBLANK(F7:AS7)=COLUMNS(F7:AS7)," ",IF(SUM(F7:AS7)=0,0,SUM(F7:AS7)))</f>
        <v xml:space="preserve"> </v>
      </c>
      <c r="AU7" s="50" t="str">
        <f t="shared" si="0"/>
        <v xml:space="preserve"> </v>
      </c>
    </row>
    <row r="8" spans="1:47" ht="12" customHeight="1" x14ac:dyDescent="0.2">
      <c r="A8" s="46">
        <f>'S. Listesi'!B6</f>
        <v>3</v>
      </c>
      <c r="B8" s="47" t="str">
        <f>IF('S. Listesi'!C6=0," ",'S. Listesi'!C6)</f>
        <v xml:space="preserve"> </v>
      </c>
      <c r="C8" s="259" t="str">
        <f>IF('S. Listesi'!D6=0," ",'S. Listesi'!D6)</f>
        <v xml:space="preserve"> </v>
      </c>
      <c r="D8" s="259"/>
      <c r="E8" s="259"/>
      <c r="F8" s="139"/>
      <c r="G8" s="139"/>
      <c r="H8" s="139"/>
      <c r="I8" s="139"/>
      <c r="J8" s="139"/>
      <c r="K8" s="139"/>
      <c r="L8" s="139"/>
      <c r="M8" s="139"/>
      <c r="N8" s="139"/>
      <c r="O8" s="139"/>
      <c r="P8" s="139"/>
      <c r="Q8" s="139"/>
      <c r="R8" s="139"/>
      <c r="S8" s="139"/>
      <c r="T8" s="139"/>
      <c r="U8" s="139"/>
      <c r="V8" s="139"/>
      <c r="W8" s="139"/>
      <c r="X8" s="139"/>
      <c r="Y8" s="139"/>
      <c r="Z8" s="139"/>
      <c r="AA8" s="139"/>
      <c r="AB8" s="139"/>
      <c r="AC8" s="139"/>
      <c r="AD8" s="139"/>
      <c r="AE8" s="140"/>
      <c r="AF8" s="140"/>
      <c r="AG8" s="140"/>
      <c r="AH8" s="140"/>
      <c r="AI8" s="140"/>
      <c r="AJ8" s="140"/>
      <c r="AK8" s="140"/>
      <c r="AL8" s="140"/>
      <c r="AM8" s="140"/>
      <c r="AN8" s="140"/>
      <c r="AO8" s="140"/>
      <c r="AP8" s="140"/>
      <c r="AQ8" s="140"/>
      <c r="AR8" s="140"/>
      <c r="AS8" s="140"/>
      <c r="AT8" s="50" t="str">
        <f>IF(COUNTBLANK(F8:AS8)=COLUMNS(F8:AS8)," ",IF(SUM(F8:AS8)=0,0,SUM(F8:AS8)))</f>
        <v xml:space="preserve"> </v>
      </c>
      <c r="AU8" s="50" t="str">
        <f>IF(AT8=" "," ",IF(AT8&gt;=85,5,IF(AT8&gt;=70,4,IF(AT8&gt;=60,3,IF(AT8&gt;=50,2,IF(AT8&gt;=0,1,0))))))</f>
        <v xml:space="preserve"> </v>
      </c>
    </row>
    <row r="9" spans="1:47" ht="12" customHeight="1" x14ac:dyDescent="0.2">
      <c r="A9" s="46">
        <f>'S. Listesi'!B7</f>
        <v>4</v>
      </c>
      <c r="B9" s="47" t="str">
        <f>IF('S. Listesi'!C7=0," ",'S. Listesi'!C7)</f>
        <v xml:space="preserve"> </v>
      </c>
      <c r="C9" s="260" t="str">
        <f>IF('S. Listesi'!D7=0," ",'S. Listesi'!D7)</f>
        <v xml:space="preserve"> </v>
      </c>
      <c r="D9" s="261"/>
      <c r="E9" s="262"/>
      <c r="F9" s="139"/>
      <c r="G9" s="139"/>
      <c r="H9" s="139"/>
      <c r="I9" s="139"/>
      <c r="J9" s="139"/>
      <c r="K9" s="139"/>
      <c r="L9" s="139"/>
      <c r="M9" s="139"/>
      <c r="N9" s="139"/>
      <c r="O9" s="139"/>
      <c r="P9" s="139"/>
      <c r="Q9" s="139"/>
      <c r="R9" s="139"/>
      <c r="S9" s="139"/>
      <c r="T9" s="139"/>
      <c r="U9" s="139"/>
      <c r="V9" s="139"/>
      <c r="W9" s="139"/>
      <c r="X9" s="139"/>
      <c r="Y9" s="139"/>
      <c r="Z9" s="140"/>
      <c r="AA9" s="140"/>
      <c r="AB9" s="140"/>
      <c r="AC9" s="140"/>
      <c r="AD9" s="140"/>
      <c r="AE9" s="140"/>
      <c r="AF9" s="140"/>
      <c r="AG9" s="140"/>
      <c r="AH9" s="140"/>
      <c r="AI9" s="140"/>
      <c r="AJ9" s="140"/>
      <c r="AK9" s="140"/>
      <c r="AL9" s="140"/>
      <c r="AM9" s="140"/>
      <c r="AN9" s="140"/>
      <c r="AO9" s="140"/>
      <c r="AP9" s="140"/>
      <c r="AQ9" s="140"/>
      <c r="AR9" s="140"/>
      <c r="AS9" s="140"/>
      <c r="AT9" s="50" t="str">
        <f t="shared" si="1"/>
        <v xml:space="preserve"> </v>
      </c>
      <c r="AU9" s="50" t="str">
        <f t="shared" si="0"/>
        <v xml:space="preserve"> </v>
      </c>
    </row>
    <row r="10" spans="1:47" ht="12" customHeight="1" x14ac:dyDescent="0.2">
      <c r="A10" s="46">
        <f>'S. Listesi'!B8</f>
        <v>5</v>
      </c>
      <c r="B10" s="47" t="str">
        <f>IF('S. Listesi'!C8=0," ",'S. Listesi'!C8)</f>
        <v xml:space="preserve"> </v>
      </c>
      <c r="C10" s="259" t="str">
        <f>IF('S. Listesi'!D8=0," ",'S. Listesi'!D8)</f>
        <v xml:space="preserve"> </v>
      </c>
      <c r="D10" s="259"/>
      <c r="E10" s="259"/>
      <c r="F10" s="139"/>
      <c r="G10" s="139"/>
      <c r="H10" s="139"/>
      <c r="I10" s="139"/>
      <c r="J10" s="139"/>
      <c r="K10" s="139"/>
      <c r="L10" s="139"/>
      <c r="M10" s="139"/>
      <c r="N10" s="139"/>
      <c r="O10" s="139"/>
      <c r="P10" s="139"/>
      <c r="Q10" s="139"/>
      <c r="R10" s="139"/>
      <c r="S10" s="139"/>
      <c r="T10" s="139"/>
      <c r="U10" s="139"/>
      <c r="V10" s="139"/>
      <c r="W10" s="139"/>
      <c r="X10" s="139"/>
      <c r="Y10" s="139"/>
      <c r="Z10" s="139"/>
      <c r="AA10" s="139"/>
      <c r="AB10" s="139"/>
      <c r="AC10" s="139"/>
      <c r="AD10" s="139"/>
      <c r="AE10" s="140"/>
      <c r="AF10" s="140"/>
      <c r="AG10" s="140"/>
      <c r="AH10" s="140"/>
      <c r="AI10" s="140"/>
      <c r="AJ10" s="140"/>
      <c r="AK10" s="140"/>
      <c r="AL10" s="140"/>
      <c r="AM10" s="140"/>
      <c r="AN10" s="140"/>
      <c r="AO10" s="140"/>
      <c r="AP10" s="140"/>
      <c r="AQ10" s="140"/>
      <c r="AR10" s="140"/>
      <c r="AS10" s="140"/>
      <c r="AT10" s="50" t="str">
        <f t="shared" si="1"/>
        <v xml:space="preserve"> </v>
      </c>
      <c r="AU10" s="50" t="str">
        <f t="shared" si="0"/>
        <v xml:space="preserve"> </v>
      </c>
    </row>
    <row r="11" spans="1:47" ht="12" customHeight="1" x14ac:dyDescent="0.2">
      <c r="A11" s="46">
        <f>'S. Listesi'!B9</f>
        <v>6</v>
      </c>
      <c r="B11" s="47" t="str">
        <f>IF('S. Listesi'!C9=0," ",'S. Listesi'!C9)</f>
        <v xml:space="preserve"> </v>
      </c>
      <c r="C11" s="259" t="str">
        <f>IF('S. Listesi'!D9=0," ",'S. Listesi'!D9)</f>
        <v xml:space="preserve"> </v>
      </c>
      <c r="D11" s="259"/>
      <c r="E11" s="259"/>
      <c r="F11" s="139"/>
      <c r="G11" s="139"/>
      <c r="H11" s="139"/>
      <c r="I11" s="139"/>
      <c r="J11" s="139"/>
      <c r="K11" s="139"/>
      <c r="L11" s="139"/>
      <c r="M11" s="139"/>
      <c r="N11" s="139"/>
      <c r="O11" s="139"/>
      <c r="P11" s="139"/>
      <c r="Q11" s="139"/>
      <c r="R11" s="139"/>
      <c r="S11" s="139"/>
      <c r="T11" s="139"/>
      <c r="U11" s="139"/>
      <c r="V11" s="139"/>
      <c r="W11" s="139"/>
      <c r="X11" s="139"/>
      <c r="Y11" s="139"/>
      <c r="Z11" s="140"/>
      <c r="AA11" s="140"/>
      <c r="AB11" s="140"/>
      <c r="AC11" s="140"/>
      <c r="AD11" s="140"/>
      <c r="AE11" s="140"/>
      <c r="AF11" s="140"/>
      <c r="AG11" s="140"/>
      <c r="AH11" s="140"/>
      <c r="AI11" s="140"/>
      <c r="AJ11" s="140"/>
      <c r="AK11" s="140"/>
      <c r="AL11" s="140"/>
      <c r="AM11" s="140"/>
      <c r="AN11" s="140"/>
      <c r="AO11" s="140"/>
      <c r="AP11" s="140"/>
      <c r="AQ11" s="140"/>
      <c r="AR11" s="140"/>
      <c r="AS11" s="140"/>
      <c r="AT11" s="50" t="str">
        <f t="shared" si="1"/>
        <v xml:space="preserve"> </v>
      </c>
      <c r="AU11" s="50" t="str">
        <f t="shared" si="0"/>
        <v xml:space="preserve"> </v>
      </c>
    </row>
    <row r="12" spans="1:47" ht="12" customHeight="1" x14ac:dyDescent="0.2">
      <c r="A12" s="46">
        <f>'S. Listesi'!B10</f>
        <v>7</v>
      </c>
      <c r="B12" s="47" t="str">
        <f>IF('S. Listesi'!C10=0," ",'S. Listesi'!C10)</f>
        <v xml:space="preserve"> </v>
      </c>
      <c r="C12" s="259" t="str">
        <f>IF('S. Listesi'!D10=0," ",'S. Listesi'!D10)</f>
        <v xml:space="preserve"> </v>
      </c>
      <c r="D12" s="259"/>
      <c r="E12" s="259"/>
      <c r="F12" s="139"/>
      <c r="G12" s="139"/>
      <c r="H12" s="139"/>
      <c r="I12" s="139"/>
      <c r="J12" s="139"/>
      <c r="K12" s="139"/>
      <c r="L12" s="139"/>
      <c r="M12" s="139"/>
      <c r="N12" s="139"/>
      <c r="O12" s="139"/>
      <c r="P12" s="139"/>
      <c r="Q12" s="139"/>
      <c r="R12" s="139"/>
      <c r="S12" s="139"/>
      <c r="T12" s="139"/>
      <c r="U12" s="139"/>
      <c r="V12" s="139"/>
      <c r="W12" s="139"/>
      <c r="X12" s="139"/>
      <c r="Y12" s="139"/>
      <c r="Z12" s="139"/>
      <c r="AA12" s="139"/>
      <c r="AB12" s="139"/>
      <c r="AC12" s="139"/>
      <c r="AD12" s="139"/>
      <c r="AE12" s="140"/>
      <c r="AF12" s="140"/>
      <c r="AG12" s="140"/>
      <c r="AH12" s="140"/>
      <c r="AI12" s="140"/>
      <c r="AJ12" s="140"/>
      <c r="AK12" s="140"/>
      <c r="AL12" s="140"/>
      <c r="AM12" s="140"/>
      <c r="AN12" s="140"/>
      <c r="AO12" s="140"/>
      <c r="AP12" s="140"/>
      <c r="AQ12" s="140"/>
      <c r="AR12" s="140"/>
      <c r="AS12" s="140"/>
      <c r="AT12" s="50" t="str">
        <f t="shared" si="1"/>
        <v xml:space="preserve"> </v>
      </c>
      <c r="AU12" s="50" t="str">
        <f t="shared" si="0"/>
        <v xml:space="preserve"> </v>
      </c>
    </row>
    <row r="13" spans="1:47" ht="12" customHeight="1" x14ac:dyDescent="0.2">
      <c r="A13" s="46">
        <f>'S. Listesi'!B11</f>
        <v>8</v>
      </c>
      <c r="B13" s="47" t="str">
        <f>IF('S. Listesi'!C11=0," ",'S. Listesi'!C11)</f>
        <v xml:space="preserve"> </v>
      </c>
      <c r="C13" s="259" t="str">
        <f>IF('S. Listesi'!D11=0," ",'S. Listesi'!D11)</f>
        <v xml:space="preserve"> </v>
      </c>
      <c r="D13" s="259"/>
      <c r="E13" s="259"/>
      <c r="F13" s="139"/>
      <c r="G13" s="139"/>
      <c r="H13" s="139"/>
      <c r="I13" s="139"/>
      <c r="J13" s="139"/>
      <c r="K13" s="139"/>
      <c r="L13" s="139"/>
      <c r="M13" s="139"/>
      <c r="N13" s="139"/>
      <c r="O13" s="139"/>
      <c r="P13" s="139"/>
      <c r="Q13" s="139"/>
      <c r="R13" s="139"/>
      <c r="S13" s="139"/>
      <c r="T13" s="139"/>
      <c r="U13" s="139"/>
      <c r="V13" s="139"/>
      <c r="W13" s="139"/>
      <c r="X13" s="139"/>
      <c r="Y13" s="139"/>
      <c r="Z13" s="140"/>
      <c r="AA13" s="140"/>
      <c r="AB13" s="140"/>
      <c r="AC13" s="140"/>
      <c r="AD13" s="140"/>
      <c r="AE13" s="140"/>
      <c r="AF13" s="140"/>
      <c r="AG13" s="140"/>
      <c r="AH13" s="140"/>
      <c r="AI13" s="140"/>
      <c r="AJ13" s="140"/>
      <c r="AK13" s="140"/>
      <c r="AL13" s="140"/>
      <c r="AM13" s="140"/>
      <c r="AN13" s="140"/>
      <c r="AO13" s="140"/>
      <c r="AP13" s="140"/>
      <c r="AQ13" s="140"/>
      <c r="AR13" s="140"/>
      <c r="AS13" s="140"/>
      <c r="AT13" s="50" t="str">
        <f t="shared" si="1"/>
        <v xml:space="preserve"> </v>
      </c>
      <c r="AU13" s="50" t="str">
        <f t="shared" si="0"/>
        <v xml:space="preserve"> </v>
      </c>
    </row>
    <row r="14" spans="1:47" ht="12" customHeight="1" x14ac:dyDescent="0.2">
      <c r="A14" s="46">
        <f>'S. Listesi'!B12</f>
        <v>9</v>
      </c>
      <c r="B14" s="47" t="str">
        <f>IF('S. Listesi'!C12=0," ",'S. Listesi'!C12)</f>
        <v xml:space="preserve"> </v>
      </c>
      <c r="C14" s="259" t="str">
        <f>IF('S. Listesi'!D12=0," ",'S. Listesi'!D12)</f>
        <v xml:space="preserve"> </v>
      </c>
      <c r="D14" s="259"/>
      <c r="E14" s="259"/>
      <c r="F14" s="139"/>
      <c r="G14" s="139"/>
      <c r="H14" s="139"/>
      <c r="I14" s="139"/>
      <c r="J14" s="139"/>
      <c r="K14" s="139"/>
      <c r="L14" s="139"/>
      <c r="M14" s="139"/>
      <c r="N14" s="139"/>
      <c r="O14" s="139"/>
      <c r="P14" s="139"/>
      <c r="Q14" s="139"/>
      <c r="R14" s="139"/>
      <c r="S14" s="139"/>
      <c r="T14" s="139"/>
      <c r="U14" s="139"/>
      <c r="V14" s="139"/>
      <c r="W14" s="139"/>
      <c r="X14" s="139"/>
      <c r="Y14" s="139"/>
      <c r="Z14" s="139"/>
      <c r="AA14" s="139"/>
      <c r="AB14" s="139"/>
      <c r="AC14" s="139"/>
      <c r="AD14" s="139"/>
      <c r="AE14" s="140"/>
      <c r="AF14" s="140"/>
      <c r="AG14" s="140"/>
      <c r="AH14" s="140"/>
      <c r="AI14" s="140"/>
      <c r="AJ14" s="140"/>
      <c r="AK14" s="140"/>
      <c r="AL14" s="140"/>
      <c r="AM14" s="140"/>
      <c r="AN14" s="140"/>
      <c r="AO14" s="140"/>
      <c r="AP14" s="140"/>
      <c r="AQ14" s="140"/>
      <c r="AR14" s="140"/>
      <c r="AS14" s="140"/>
      <c r="AT14" s="50" t="str">
        <f t="shared" si="1"/>
        <v xml:space="preserve"> </v>
      </c>
      <c r="AU14" s="50" t="str">
        <f t="shared" si="0"/>
        <v xml:space="preserve"> </v>
      </c>
    </row>
    <row r="15" spans="1:47" ht="12" customHeight="1" x14ac:dyDescent="0.2">
      <c r="A15" s="46">
        <f>'S. Listesi'!B13</f>
        <v>10</v>
      </c>
      <c r="B15" s="47" t="str">
        <f>IF('S. Listesi'!C13=0," ",'S. Listesi'!C13)</f>
        <v xml:space="preserve"> </v>
      </c>
      <c r="C15" s="259" t="str">
        <f>IF('S. Listesi'!D13=0," ",'S. Listesi'!D13)</f>
        <v xml:space="preserve"> </v>
      </c>
      <c r="D15" s="259"/>
      <c r="E15" s="259"/>
      <c r="F15" s="139"/>
      <c r="G15" s="139"/>
      <c r="H15" s="139"/>
      <c r="I15" s="139"/>
      <c r="J15" s="139"/>
      <c r="K15" s="139"/>
      <c r="L15" s="139"/>
      <c r="M15" s="139"/>
      <c r="N15" s="139"/>
      <c r="O15" s="139"/>
      <c r="P15" s="139"/>
      <c r="Q15" s="139"/>
      <c r="R15" s="139"/>
      <c r="S15" s="139"/>
      <c r="T15" s="139"/>
      <c r="U15" s="139"/>
      <c r="V15" s="139"/>
      <c r="W15" s="139"/>
      <c r="X15" s="139"/>
      <c r="Y15" s="139"/>
      <c r="Z15" s="140"/>
      <c r="AA15" s="140"/>
      <c r="AB15" s="140"/>
      <c r="AC15" s="140"/>
      <c r="AD15" s="140"/>
      <c r="AE15" s="140"/>
      <c r="AF15" s="140"/>
      <c r="AG15" s="140"/>
      <c r="AH15" s="140"/>
      <c r="AI15" s="140"/>
      <c r="AJ15" s="140"/>
      <c r="AK15" s="140"/>
      <c r="AL15" s="140"/>
      <c r="AM15" s="140"/>
      <c r="AN15" s="140"/>
      <c r="AO15" s="140"/>
      <c r="AP15" s="140"/>
      <c r="AQ15" s="140"/>
      <c r="AR15" s="140"/>
      <c r="AS15" s="140"/>
      <c r="AT15" s="50" t="str">
        <f t="shared" si="1"/>
        <v xml:space="preserve"> </v>
      </c>
      <c r="AU15" s="50" t="str">
        <f t="shared" si="0"/>
        <v xml:space="preserve"> </v>
      </c>
    </row>
    <row r="16" spans="1:47" ht="12" customHeight="1" x14ac:dyDescent="0.2">
      <c r="A16" s="46">
        <f>'S. Listesi'!B14</f>
        <v>11</v>
      </c>
      <c r="B16" s="47" t="str">
        <f>IF('S. Listesi'!C14=0," ",'S. Listesi'!C14)</f>
        <v xml:space="preserve"> </v>
      </c>
      <c r="C16" s="259" t="str">
        <f>IF('S. Listesi'!D14=0," ",'S. Listesi'!D14)</f>
        <v xml:space="preserve"> </v>
      </c>
      <c r="D16" s="259"/>
      <c r="E16" s="259"/>
      <c r="F16" s="139"/>
      <c r="G16" s="139"/>
      <c r="H16" s="139"/>
      <c r="I16" s="139"/>
      <c r="J16" s="139"/>
      <c r="K16" s="139"/>
      <c r="L16" s="139"/>
      <c r="M16" s="139"/>
      <c r="N16" s="139"/>
      <c r="O16" s="139"/>
      <c r="P16" s="139"/>
      <c r="Q16" s="139"/>
      <c r="R16" s="139"/>
      <c r="S16" s="139"/>
      <c r="T16" s="139"/>
      <c r="U16" s="139"/>
      <c r="V16" s="139"/>
      <c r="W16" s="139"/>
      <c r="X16" s="139"/>
      <c r="Y16" s="139"/>
      <c r="Z16" s="139"/>
      <c r="AA16" s="139"/>
      <c r="AB16" s="139"/>
      <c r="AC16" s="139"/>
      <c r="AD16" s="139"/>
      <c r="AE16" s="140"/>
      <c r="AF16" s="140"/>
      <c r="AG16" s="140"/>
      <c r="AH16" s="140"/>
      <c r="AI16" s="140"/>
      <c r="AJ16" s="140"/>
      <c r="AK16" s="140"/>
      <c r="AL16" s="140"/>
      <c r="AM16" s="140"/>
      <c r="AN16" s="140"/>
      <c r="AO16" s="140"/>
      <c r="AP16" s="140"/>
      <c r="AQ16" s="140"/>
      <c r="AR16" s="140"/>
      <c r="AS16" s="140"/>
      <c r="AT16" s="50" t="str">
        <f t="shared" si="1"/>
        <v xml:space="preserve"> </v>
      </c>
      <c r="AU16" s="50" t="str">
        <f t="shared" si="0"/>
        <v xml:space="preserve"> </v>
      </c>
    </row>
    <row r="17" spans="1:47" ht="12" customHeight="1" x14ac:dyDescent="0.2">
      <c r="A17" s="46">
        <f>'S. Listesi'!B15</f>
        <v>12</v>
      </c>
      <c r="B17" s="47" t="str">
        <f>IF('S. Listesi'!C15=0," ",'S. Listesi'!C15)</f>
        <v xml:space="preserve"> </v>
      </c>
      <c r="C17" s="259" t="str">
        <f>IF('S. Listesi'!D15=0," ",'S. Listesi'!D15)</f>
        <v xml:space="preserve"> </v>
      </c>
      <c r="D17" s="259"/>
      <c r="E17" s="259"/>
      <c r="F17" s="139"/>
      <c r="G17" s="139"/>
      <c r="H17" s="139"/>
      <c r="I17" s="139"/>
      <c r="J17" s="139"/>
      <c r="K17" s="139"/>
      <c r="L17" s="139"/>
      <c r="M17" s="139"/>
      <c r="N17" s="139"/>
      <c r="O17" s="139"/>
      <c r="P17" s="139"/>
      <c r="Q17" s="139"/>
      <c r="R17" s="139"/>
      <c r="S17" s="139"/>
      <c r="T17" s="139"/>
      <c r="U17" s="139"/>
      <c r="V17" s="139"/>
      <c r="W17" s="139"/>
      <c r="X17" s="139"/>
      <c r="Y17" s="139"/>
      <c r="Z17" s="140"/>
      <c r="AA17" s="140"/>
      <c r="AB17" s="140"/>
      <c r="AC17" s="140"/>
      <c r="AD17" s="140"/>
      <c r="AE17" s="140"/>
      <c r="AF17" s="140"/>
      <c r="AG17" s="140"/>
      <c r="AH17" s="140"/>
      <c r="AI17" s="140"/>
      <c r="AJ17" s="140"/>
      <c r="AK17" s="140"/>
      <c r="AL17" s="140"/>
      <c r="AM17" s="140"/>
      <c r="AN17" s="140"/>
      <c r="AO17" s="140"/>
      <c r="AP17" s="140"/>
      <c r="AQ17" s="140"/>
      <c r="AR17" s="140"/>
      <c r="AS17" s="140"/>
      <c r="AT17" s="50" t="str">
        <f t="shared" si="1"/>
        <v xml:space="preserve"> </v>
      </c>
      <c r="AU17" s="50" t="str">
        <f t="shared" si="0"/>
        <v xml:space="preserve"> </v>
      </c>
    </row>
    <row r="18" spans="1:47" ht="12" customHeight="1" x14ac:dyDescent="0.2">
      <c r="A18" s="46">
        <f>'S. Listesi'!B16</f>
        <v>13</v>
      </c>
      <c r="B18" s="47" t="str">
        <f>IF('S. Listesi'!C16=0," ",'S. Listesi'!C16)</f>
        <v xml:space="preserve"> </v>
      </c>
      <c r="C18" s="259" t="str">
        <f>IF('S. Listesi'!D16=0," ",'S. Listesi'!D16)</f>
        <v xml:space="preserve"> </v>
      </c>
      <c r="D18" s="259"/>
      <c r="E18" s="259"/>
      <c r="F18" s="139"/>
      <c r="G18" s="139"/>
      <c r="H18" s="139"/>
      <c r="I18" s="139"/>
      <c r="J18" s="139"/>
      <c r="K18" s="139"/>
      <c r="L18" s="139"/>
      <c r="M18" s="139"/>
      <c r="N18" s="139"/>
      <c r="O18" s="139"/>
      <c r="P18" s="139"/>
      <c r="Q18" s="139"/>
      <c r="R18" s="139"/>
      <c r="S18" s="139"/>
      <c r="T18" s="139"/>
      <c r="U18" s="139"/>
      <c r="V18" s="139"/>
      <c r="W18" s="139"/>
      <c r="X18" s="139"/>
      <c r="Y18" s="139"/>
      <c r="Z18" s="139"/>
      <c r="AA18" s="139"/>
      <c r="AB18" s="139"/>
      <c r="AC18" s="139"/>
      <c r="AD18" s="139"/>
      <c r="AE18" s="140"/>
      <c r="AF18" s="140"/>
      <c r="AG18" s="140"/>
      <c r="AH18" s="140"/>
      <c r="AI18" s="140"/>
      <c r="AJ18" s="140"/>
      <c r="AK18" s="140"/>
      <c r="AL18" s="140"/>
      <c r="AM18" s="140"/>
      <c r="AN18" s="140"/>
      <c r="AO18" s="140"/>
      <c r="AP18" s="140"/>
      <c r="AQ18" s="140"/>
      <c r="AR18" s="140"/>
      <c r="AS18" s="140"/>
      <c r="AT18" s="50" t="str">
        <f t="shared" si="1"/>
        <v xml:space="preserve"> </v>
      </c>
      <c r="AU18" s="50" t="str">
        <f t="shared" si="0"/>
        <v xml:space="preserve"> </v>
      </c>
    </row>
    <row r="19" spans="1:47" ht="12" customHeight="1" x14ac:dyDescent="0.2">
      <c r="A19" s="46">
        <f>'S. Listesi'!B17</f>
        <v>14</v>
      </c>
      <c r="B19" s="47" t="str">
        <f>IF('S. Listesi'!C17=0," ",'S. Listesi'!C17)</f>
        <v xml:space="preserve"> </v>
      </c>
      <c r="C19" s="259" t="str">
        <f>IF('S. Listesi'!D17=0," ",'S. Listesi'!D17)</f>
        <v xml:space="preserve"> </v>
      </c>
      <c r="D19" s="259"/>
      <c r="E19" s="259"/>
      <c r="F19" s="139"/>
      <c r="G19" s="139"/>
      <c r="H19" s="139"/>
      <c r="I19" s="139"/>
      <c r="J19" s="139"/>
      <c r="K19" s="139"/>
      <c r="L19" s="139"/>
      <c r="M19" s="139"/>
      <c r="N19" s="139"/>
      <c r="O19" s="139"/>
      <c r="P19" s="139"/>
      <c r="Q19" s="139"/>
      <c r="R19" s="139"/>
      <c r="S19" s="139"/>
      <c r="T19" s="139"/>
      <c r="U19" s="139"/>
      <c r="V19" s="139"/>
      <c r="W19" s="139"/>
      <c r="X19" s="139"/>
      <c r="Y19" s="139"/>
      <c r="Z19" s="140"/>
      <c r="AA19" s="140"/>
      <c r="AB19" s="140"/>
      <c r="AC19" s="140"/>
      <c r="AD19" s="140"/>
      <c r="AE19" s="140"/>
      <c r="AF19" s="140"/>
      <c r="AG19" s="140"/>
      <c r="AH19" s="140"/>
      <c r="AI19" s="140"/>
      <c r="AJ19" s="140"/>
      <c r="AK19" s="140"/>
      <c r="AL19" s="140"/>
      <c r="AM19" s="140"/>
      <c r="AN19" s="140"/>
      <c r="AO19" s="140"/>
      <c r="AP19" s="140"/>
      <c r="AQ19" s="140"/>
      <c r="AR19" s="140"/>
      <c r="AS19" s="140"/>
      <c r="AT19" s="50" t="str">
        <f t="shared" si="1"/>
        <v xml:space="preserve"> </v>
      </c>
      <c r="AU19" s="50" t="str">
        <f t="shared" si="0"/>
        <v xml:space="preserve"> </v>
      </c>
    </row>
    <row r="20" spans="1:47" ht="12" customHeight="1" x14ac:dyDescent="0.2">
      <c r="A20" s="46">
        <f>'S. Listesi'!B18</f>
        <v>15</v>
      </c>
      <c r="B20" s="47" t="str">
        <f>IF('S. Listesi'!C18=0," ",'S. Listesi'!C18)</f>
        <v xml:space="preserve"> </v>
      </c>
      <c r="C20" s="259" t="str">
        <f>IF('S. Listesi'!D18=0," ",'S. Listesi'!D18)</f>
        <v xml:space="preserve"> </v>
      </c>
      <c r="D20" s="259"/>
      <c r="E20" s="259"/>
      <c r="F20" s="139"/>
      <c r="G20" s="139"/>
      <c r="H20" s="139"/>
      <c r="I20" s="139"/>
      <c r="J20" s="139"/>
      <c r="K20" s="139"/>
      <c r="L20" s="139"/>
      <c r="M20" s="139"/>
      <c r="N20" s="139"/>
      <c r="O20" s="139"/>
      <c r="P20" s="139"/>
      <c r="Q20" s="139"/>
      <c r="R20" s="139"/>
      <c r="S20" s="139"/>
      <c r="T20" s="139"/>
      <c r="U20" s="139"/>
      <c r="V20" s="139"/>
      <c r="W20" s="139"/>
      <c r="X20" s="139"/>
      <c r="Y20" s="139"/>
      <c r="Z20" s="139"/>
      <c r="AA20" s="139"/>
      <c r="AB20" s="139"/>
      <c r="AC20" s="139"/>
      <c r="AD20" s="139"/>
      <c r="AE20" s="140"/>
      <c r="AF20" s="140"/>
      <c r="AG20" s="140"/>
      <c r="AH20" s="140"/>
      <c r="AI20" s="140"/>
      <c r="AJ20" s="140"/>
      <c r="AK20" s="140"/>
      <c r="AL20" s="140"/>
      <c r="AM20" s="140"/>
      <c r="AN20" s="140"/>
      <c r="AO20" s="140"/>
      <c r="AP20" s="140"/>
      <c r="AQ20" s="140"/>
      <c r="AR20" s="140"/>
      <c r="AS20" s="140"/>
      <c r="AT20" s="50" t="str">
        <f t="shared" si="1"/>
        <v xml:space="preserve"> </v>
      </c>
      <c r="AU20" s="50" t="str">
        <f t="shared" si="0"/>
        <v xml:space="preserve"> </v>
      </c>
    </row>
    <row r="21" spans="1:47" ht="12" customHeight="1" x14ac:dyDescent="0.2">
      <c r="A21" s="46">
        <f>'S. Listesi'!B19</f>
        <v>16</v>
      </c>
      <c r="B21" s="47" t="str">
        <f>IF('S. Listesi'!C19=0," ",'S. Listesi'!C19)</f>
        <v xml:space="preserve"> </v>
      </c>
      <c r="C21" s="259" t="str">
        <f>IF('S. Listesi'!D19=0," ",'S. Listesi'!D19)</f>
        <v xml:space="preserve"> </v>
      </c>
      <c r="D21" s="259"/>
      <c r="E21" s="259"/>
      <c r="F21" s="139"/>
      <c r="G21" s="139"/>
      <c r="H21" s="139"/>
      <c r="I21" s="139"/>
      <c r="J21" s="139"/>
      <c r="K21" s="139"/>
      <c r="L21" s="139"/>
      <c r="M21" s="139"/>
      <c r="N21" s="139"/>
      <c r="O21" s="139"/>
      <c r="P21" s="139"/>
      <c r="Q21" s="139"/>
      <c r="R21" s="139"/>
      <c r="S21" s="139"/>
      <c r="T21" s="139"/>
      <c r="U21" s="139"/>
      <c r="V21" s="139"/>
      <c r="W21" s="139"/>
      <c r="X21" s="139"/>
      <c r="Y21" s="139"/>
      <c r="Z21" s="140"/>
      <c r="AA21" s="140"/>
      <c r="AB21" s="140"/>
      <c r="AC21" s="140"/>
      <c r="AD21" s="140"/>
      <c r="AE21" s="140"/>
      <c r="AF21" s="140"/>
      <c r="AG21" s="140"/>
      <c r="AH21" s="140"/>
      <c r="AI21" s="140"/>
      <c r="AJ21" s="140"/>
      <c r="AK21" s="140"/>
      <c r="AL21" s="140"/>
      <c r="AM21" s="140"/>
      <c r="AN21" s="140"/>
      <c r="AO21" s="140"/>
      <c r="AP21" s="140"/>
      <c r="AQ21" s="140"/>
      <c r="AR21" s="140"/>
      <c r="AS21" s="140"/>
      <c r="AT21" s="50" t="str">
        <f t="shared" si="1"/>
        <v xml:space="preserve"> </v>
      </c>
      <c r="AU21" s="50" t="str">
        <f t="shared" si="0"/>
        <v xml:space="preserve"> </v>
      </c>
    </row>
    <row r="22" spans="1:47" ht="12" customHeight="1" x14ac:dyDescent="0.2">
      <c r="A22" s="46">
        <f>'S. Listesi'!B20</f>
        <v>17</v>
      </c>
      <c r="B22" s="47" t="str">
        <f>IF('S. Listesi'!C20=0," ",'S. Listesi'!C20)</f>
        <v xml:space="preserve"> </v>
      </c>
      <c r="C22" s="259" t="str">
        <f>IF('S. Listesi'!D20=0," ",'S. Listesi'!D20)</f>
        <v xml:space="preserve"> </v>
      </c>
      <c r="D22" s="259"/>
      <c r="E22" s="259"/>
      <c r="F22" s="139"/>
      <c r="G22" s="139"/>
      <c r="H22" s="139"/>
      <c r="I22" s="139"/>
      <c r="J22" s="139"/>
      <c r="K22" s="139"/>
      <c r="L22" s="139"/>
      <c r="M22" s="139"/>
      <c r="N22" s="139"/>
      <c r="O22" s="139"/>
      <c r="P22" s="139"/>
      <c r="Q22" s="139"/>
      <c r="R22" s="139"/>
      <c r="S22" s="139"/>
      <c r="T22" s="139"/>
      <c r="U22" s="139"/>
      <c r="V22" s="139"/>
      <c r="W22" s="139"/>
      <c r="X22" s="139"/>
      <c r="Y22" s="139"/>
      <c r="Z22" s="139"/>
      <c r="AA22" s="139"/>
      <c r="AB22" s="139"/>
      <c r="AC22" s="139"/>
      <c r="AD22" s="139"/>
      <c r="AE22" s="140"/>
      <c r="AF22" s="140"/>
      <c r="AG22" s="140"/>
      <c r="AH22" s="140"/>
      <c r="AI22" s="140"/>
      <c r="AJ22" s="140"/>
      <c r="AK22" s="140"/>
      <c r="AL22" s="140"/>
      <c r="AM22" s="140"/>
      <c r="AN22" s="140"/>
      <c r="AO22" s="140"/>
      <c r="AP22" s="140"/>
      <c r="AQ22" s="140"/>
      <c r="AR22" s="140"/>
      <c r="AS22" s="140"/>
      <c r="AT22" s="50" t="str">
        <f t="shared" si="1"/>
        <v xml:space="preserve"> </v>
      </c>
      <c r="AU22" s="50" t="str">
        <f t="shared" si="0"/>
        <v xml:space="preserve"> </v>
      </c>
    </row>
    <row r="23" spans="1:47" ht="12" customHeight="1" x14ac:dyDescent="0.2">
      <c r="A23" s="46">
        <f>'S. Listesi'!B21</f>
        <v>18</v>
      </c>
      <c r="B23" s="47" t="str">
        <f>IF('S. Listesi'!C21=0," ",'S. Listesi'!C21)</f>
        <v xml:space="preserve"> </v>
      </c>
      <c r="C23" s="259" t="str">
        <f>IF('S. Listesi'!D21=0," ",'S. Listesi'!D21)</f>
        <v xml:space="preserve"> </v>
      </c>
      <c r="D23" s="259"/>
      <c r="E23" s="259"/>
      <c r="F23" s="139"/>
      <c r="G23" s="139"/>
      <c r="H23" s="139"/>
      <c r="I23" s="139"/>
      <c r="J23" s="139"/>
      <c r="K23" s="139"/>
      <c r="L23" s="139"/>
      <c r="M23" s="139"/>
      <c r="N23" s="139"/>
      <c r="O23" s="139"/>
      <c r="P23" s="139"/>
      <c r="Q23" s="139"/>
      <c r="R23" s="139"/>
      <c r="S23" s="139"/>
      <c r="T23" s="139"/>
      <c r="U23" s="139"/>
      <c r="V23" s="139"/>
      <c r="W23" s="139"/>
      <c r="X23" s="139"/>
      <c r="Y23" s="139"/>
      <c r="Z23" s="140"/>
      <c r="AA23" s="140"/>
      <c r="AB23" s="140"/>
      <c r="AC23" s="140"/>
      <c r="AD23" s="140"/>
      <c r="AE23" s="140"/>
      <c r="AF23" s="140"/>
      <c r="AG23" s="140"/>
      <c r="AH23" s="140"/>
      <c r="AI23" s="140"/>
      <c r="AJ23" s="140"/>
      <c r="AK23" s="140"/>
      <c r="AL23" s="140"/>
      <c r="AM23" s="140"/>
      <c r="AN23" s="140"/>
      <c r="AO23" s="140"/>
      <c r="AP23" s="140"/>
      <c r="AQ23" s="140"/>
      <c r="AR23" s="140"/>
      <c r="AS23" s="140"/>
      <c r="AT23" s="50" t="str">
        <f t="shared" si="1"/>
        <v xml:space="preserve"> </v>
      </c>
      <c r="AU23" s="50" t="str">
        <f t="shared" si="0"/>
        <v xml:space="preserve"> </v>
      </c>
    </row>
    <row r="24" spans="1:47" ht="12" customHeight="1" x14ac:dyDescent="0.2">
      <c r="A24" s="46">
        <f>'S. Listesi'!B22</f>
        <v>19</v>
      </c>
      <c r="B24" s="47" t="str">
        <f>IF('S. Listesi'!C22=0," ",'S. Listesi'!C22)</f>
        <v xml:space="preserve"> </v>
      </c>
      <c r="C24" s="259" t="str">
        <f>IF('S. Listesi'!D22=0," ",'S. Listesi'!D22)</f>
        <v xml:space="preserve"> </v>
      </c>
      <c r="D24" s="259"/>
      <c r="E24" s="259"/>
      <c r="F24" s="139"/>
      <c r="G24" s="139"/>
      <c r="H24" s="139"/>
      <c r="I24" s="139"/>
      <c r="J24" s="139"/>
      <c r="K24" s="139"/>
      <c r="L24" s="139"/>
      <c r="M24" s="139"/>
      <c r="N24" s="139"/>
      <c r="O24" s="139"/>
      <c r="P24" s="139"/>
      <c r="Q24" s="139"/>
      <c r="R24" s="139"/>
      <c r="S24" s="139"/>
      <c r="T24" s="139"/>
      <c r="U24" s="139"/>
      <c r="V24" s="139"/>
      <c r="W24" s="139"/>
      <c r="X24" s="139"/>
      <c r="Y24" s="139"/>
      <c r="Z24" s="139"/>
      <c r="AA24" s="139"/>
      <c r="AB24" s="139"/>
      <c r="AC24" s="139"/>
      <c r="AD24" s="139"/>
      <c r="AE24" s="140"/>
      <c r="AF24" s="140"/>
      <c r="AG24" s="140"/>
      <c r="AH24" s="140"/>
      <c r="AI24" s="140"/>
      <c r="AJ24" s="140"/>
      <c r="AK24" s="140"/>
      <c r="AL24" s="140"/>
      <c r="AM24" s="140"/>
      <c r="AN24" s="140"/>
      <c r="AO24" s="140"/>
      <c r="AP24" s="140"/>
      <c r="AQ24" s="140"/>
      <c r="AR24" s="140"/>
      <c r="AS24" s="140"/>
      <c r="AT24" s="50" t="str">
        <f t="shared" si="1"/>
        <v xml:space="preserve"> </v>
      </c>
      <c r="AU24" s="50" t="str">
        <f t="shared" si="0"/>
        <v xml:space="preserve"> </v>
      </c>
    </row>
    <row r="25" spans="1:47" ht="12" customHeight="1" x14ac:dyDescent="0.2">
      <c r="A25" s="46">
        <f>'S. Listesi'!B23</f>
        <v>20</v>
      </c>
      <c r="B25" s="47" t="str">
        <f>IF('S. Listesi'!C23=0," ",'S. Listesi'!C23)</f>
        <v xml:space="preserve"> </v>
      </c>
      <c r="C25" s="259" t="str">
        <f>IF('S. Listesi'!D23=0," ",'S. Listesi'!D23)</f>
        <v xml:space="preserve"> </v>
      </c>
      <c r="D25" s="259"/>
      <c r="E25" s="259"/>
      <c r="F25" s="139"/>
      <c r="G25" s="139"/>
      <c r="H25" s="139"/>
      <c r="I25" s="139"/>
      <c r="J25" s="139"/>
      <c r="K25" s="139"/>
      <c r="L25" s="139"/>
      <c r="M25" s="139"/>
      <c r="N25" s="139"/>
      <c r="O25" s="139"/>
      <c r="P25" s="139"/>
      <c r="Q25" s="139"/>
      <c r="R25" s="139"/>
      <c r="S25" s="139"/>
      <c r="T25" s="139"/>
      <c r="U25" s="139"/>
      <c r="V25" s="139"/>
      <c r="W25" s="139"/>
      <c r="X25" s="139"/>
      <c r="Y25" s="139"/>
      <c r="Z25" s="140"/>
      <c r="AA25" s="140"/>
      <c r="AB25" s="140"/>
      <c r="AC25" s="140"/>
      <c r="AD25" s="140"/>
      <c r="AE25" s="140"/>
      <c r="AF25" s="140"/>
      <c r="AG25" s="140"/>
      <c r="AH25" s="140"/>
      <c r="AI25" s="140"/>
      <c r="AJ25" s="140"/>
      <c r="AK25" s="140"/>
      <c r="AL25" s="140"/>
      <c r="AM25" s="140"/>
      <c r="AN25" s="140"/>
      <c r="AO25" s="140"/>
      <c r="AP25" s="140"/>
      <c r="AQ25" s="140"/>
      <c r="AR25" s="140"/>
      <c r="AS25" s="140"/>
      <c r="AT25" s="50" t="str">
        <f t="shared" si="1"/>
        <v xml:space="preserve"> </v>
      </c>
      <c r="AU25" s="50" t="str">
        <f t="shared" si="0"/>
        <v xml:space="preserve"> </v>
      </c>
    </row>
    <row r="26" spans="1:47" ht="12" customHeight="1" x14ac:dyDescent="0.2">
      <c r="A26" s="46">
        <f>'S. Listesi'!B24</f>
        <v>21</v>
      </c>
      <c r="B26" s="47" t="str">
        <f>IF('S. Listesi'!C24=0," ",'S. Listesi'!C24)</f>
        <v xml:space="preserve"> </v>
      </c>
      <c r="C26" s="259" t="str">
        <f>IF('S. Listesi'!D24=0," ",'S. Listesi'!D24)</f>
        <v xml:space="preserve"> </v>
      </c>
      <c r="D26" s="259"/>
      <c r="E26" s="259"/>
      <c r="F26" s="139"/>
      <c r="G26" s="139"/>
      <c r="H26" s="139"/>
      <c r="I26" s="139"/>
      <c r="J26" s="139"/>
      <c r="K26" s="139"/>
      <c r="L26" s="139"/>
      <c r="M26" s="139"/>
      <c r="N26" s="139"/>
      <c r="O26" s="139"/>
      <c r="P26" s="139"/>
      <c r="Q26" s="139"/>
      <c r="R26" s="139"/>
      <c r="S26" s="139"/>
      <c r="T26" s="139"/>
      <c r="U26" s="139"/>
      <c r="V26" s="139"/>
      <c r="W26" s="139"/>
      <c r="X26" s="139"/>
      <c r="Y26" s="139"/>
      <c r="Z26" s="139"/>
      <c r="AA26" s="139"/>
      <c r="AB26" s="139"/>
      <c r="AC26" s="139"/>
      <c r="AD26" s="139"/>
      <c r="AE26" s="140"/>
      <c r="AF26" s="140"/>
      <c r="AG26" s="140"/>
      <c r="AH26" s="140"/>
      <c r="AI26" s="140"/>
      <c r="AJ26" s="140"/>
      <c r="AK26" s="140"/>
      <c r="AL26" s="140"/>
      <c r="AM26" s="140"/>
      <c r="AN26" s="140"/>
      <c r="AO26" s="140"/>
      <c r="AP26" s="140"/>
      <c r="AQ26" s="140"/>
      <c r="AR26" s="140"/>
      <c r="AS26" s="140"/>
      <c r="AT26" s="50" t="str">
        <f t="shared" si="1"/>
        <v xml:space="preserve"> </v>
      </c>
      <c r="AU26" s="50" t="str">
        <f t="shared" si="0"/>
        <v xml:space="preserve"> </v>
      </c>
    </row>
    <row r="27" spans="1:47" ht="12" customHeight="1" x14ac:dyDescent="0.2">
      <c r="A27" s="46">
        <f>'S. Listesi'!B25</f>
        <v>22</v>
      </c>
      <c r="B27" s="47" t="str">
        <f>IF('S. Listesi'!C25=0," ",'S. Listesi'!C25)</f>
        <v xml:space="preserve"> </v>
      </c>
      <c r="C27" s="259" t="str">
        <f>IF('S. Listesi'!D25=0," ",'S. Listesi'!D25)</f>
        <v xml:space="preserve"> </v>
      </c>
      <c r="D27" s="259"/>
      <c r="E27" s="259"/>
      <c r="F27" s="139"/>
      <c r="G27" s="139"/>
      <c r="H27" s="139"/>
      <c r="I27" s="139"/>
      <c r="J27" s="139"/>
      <c r="K27" s="139"/>
      <c r="L27" s="139"/>
      <c r="M27" s="139"/>
      <c r="N27" s="139"/>
      <c r="O27" s="139"/>
      <c r="P27" s="139"/>
      <c r="Q27" s="139"/>
      <c r="R27" s="139"/>
      <c r="S27" s="139"/>
      <c r="T27" s="139"/>
      <c r="U27" s="139"/>
      <c r="V27" s="139"/>
      <c r="W27" s="139"/>
      <c r="X27" s="139"/>
      <c r="Y27" s="139"/>
      <c r="Z27" s="140"/>
      <c r="AA27" s="140"/>
      <c r="AB27" s="140"/>
      <c r="AC27" s="140"/>
      <c r="AD27" s="140"/>
      <c r="AE27" s="140"/>
      <c r="AF27" s="140"/>
      <c r="AG27" s="140"/>
      <c r="AH27" s="140"/>
      <c r="AI27" s="140"/>
      <c r="AJ27" s="140"/>
      <c r="AK27" s="140"/>
      <c r="AL27" s="140"/>
      <c r="AM27" s="140"/>
      <c r="AN27" s="140"/>
      <c r="AO27" s="140"/>
      <c r="AP27" s="140"/>
      <c r="AQ27" s="140"/>
      <c r="AR27" s="140"/>
      <c r="AS27" s="140"/>
      <c r="AT27" s="50" t="str">
        <f t="shared" si="1"/>
        <v xml:space="preserve"> </v>
      </c>
      <c r="AU27" s="50" t="str">
        <f t="shared" si="0"/>
        <v xml:space="preserve"> </v>
      </c>
    </row>
    <row r="28" spans="1:47" ht="12" customHeight="1" x14ac:dyDescent="0.2">
      <c r="A28" s="46">
        <f>'S. Listesi'!B26</f>
        <v>23</v>
      </c>
      <c r="B28" s="47" t="str">
        <f>IF('S. Listesi'!C26=0," ",'S. Listesi'!C26)</f>
        <v xml:space="preserve"> </v>
      </c>
      <c r="C28" s="259" t="str">
        <f>IF('S. Listesi'!D26=0," ",'S. Listesi'!D26)</f>
        <v xml:space="preserve"> </v>
      </c>
      <c r="D28" s="259"/>
      <c r="E28" s="259"/>
      <c r="F28" s="139"/>
      <c r="G28" s="139"/>
      <c r="H28" s="139"/>
      <c r="I28" s="139"/>
      <c r="J28" s="139"/>
      <c r="K28" s="139"/>
      <c r="L28" s="139"/>
      <c r="M28" s="139"/>
      <c r="N28" s="139"/>
      <c r="O28" s="139"/>
      <c r="P28" s="139"/>
      <c r="Q28" s="139"/>
      <c r="R28" s="139"/>
      <c r="S28" s="139"/>
      <c r="T28" s="139"/>
      <c r="U28" s="139"/>
      <c r="V28" s="139"/>
      <c r="W28" s="139"/>
      <c r="X28" s="139"/>
      <c r="Y28" s="139"/>
      <c r="Z28" s="140"/>
      <c r="AA28" s="140"/>
      <c r="AB28" s="140"/>
      <c r="AC28" s="140"/>
      <c r="AD28" s="140"/>
      <c r="AE28" s="140"/>
      <c r="AF28" s="140"/>
      <c r="AG28" s="140"/>
      <c r="AH28" s="140"/>
      <c r="AI28" s="140"/>
      <c r="AJ28" s="140"/>
      <c r="AK28" s="140"/>
      <c r="AL28" s="140"/>
      <c r="AM28" s="140"/>
      <c r="AN28" s="140"/>
      <c r="AO28" s="140"/>
      <c r="AP28" s="140"/>
      <c r="AQ28" s="140"/>
      <c r="AR28" s="140"/>
      <c r="AS28" s="140"/>
      <c r="AT28" s="50" t="str">
        <f t="shared" si="1"/>
        <v xml:space="preserve"> </v>
      </c>
      <c r="AU28" s="50" t="str">
        <f t="shared" si="0"/>
        <v xml:space="preserve"> </v>
      </c>
    </row>
    <row r="29" spans="1:47" ht="12" customHeight="1" x14ac:dyDescent="0.2">
      <c r="A29" s="46">
        <f>'S. Listesi'!B27</f>
        <v>24</v>
      </c>
      <c r="B29" s="47" t="str">
        <f>IF('S. Listesi'!C27=0," ",'S. Listesi'!C27)</f>
        <v xml:space="preserve"> </v>
      </c>
      <c r="C29" s="260" t="str">
        <f>IF('S. Listesi'!D27=0," ",'S. Listesi'!D27)</f>
        <v xml:space="preserve"> </v>
      </c>
      <c r="D29" s="261"/>
      <c r="E29" s="262"/>
      <c r="F29" s="139"/>
      <c r="G29" s="139"/>
      <c r="H29" s="139"/>
      <c r="I29" s="139"/>
      <c r="J29" s="139"/>
      <c r="K29" s="139"/>
      <c r="L29" s="139"/>
      <c r="M29" s="139"/>
      <c r="N29" s="139"/>
      <c r="O29" s="139"/>
      <c r="P29" s="139"/>
      <c r="Q29" s="139"/>
      <c r="R29" s="139"/>
      <c r="S29" s="139"/>
      <c r="T29" s="139"/>
      <c r="U29" s="139"/>
      <c r="V29" s="139"/>
      <c r="W29" s="139"/>
      <c r="X29" s="139"/>
      <c r="Y29" s="139"/>
      <c r="Z29" s="140"/>
      <c r="AA29" s="140"/>
      <c r="AB29" s="140"/>
      <c r="AC29" s="140"/>
      <c r="AD29" s="140"/>
      <c r="AE29" s="140"/>
      <c r="AF29" s="140"/>
      <c r="AG29" s="140"/>
      <c r="AH29" s="140"/>
      <c r="AI29" s="140"/>
      <c r="AJ29" s="140"/>
      <c r="AK29" s="140"/>
      <c r="AL29" s="140"/>
      <c r="AM29" s="140"/>
      <c r="AN29" s="140"/>
      <c r="AO29" s="140"/>
      <c r="AP29" s="140"/>
      <c r="AQ29" s="140"/>
      <c r="AR29" s="140"/>
      <c r="AS29" s="140"/>
      <c r="AT29" s="50" t="str">
        <f t="shared" si="1"/>
        <v xml:space="preserve"> </v>
      </c>
      <c r="AU29" s="50" t="str">
        <f t="shared" si="0"/>
        <v xml:space="preserve"> </v>
      </c>
    </row>
    <row r="30" spans="1:47" ht="12" customHeight="1" x14ac:dyDescent="0.2">
      <c r="A30" s="46">
        <f>'S. Listesi'!B28</f>
        <v>25</v>
      </c>
      <c r="B30" s="47" t="str">
        <f>IF('S. Listesi'!C28=0," ",'S. Listesi'!C28)</f>
        <v xml:space="preserve"> </v>
      </c>
      <c r="C30" s="260" t="str">
        <f>IF('S. Listesi'!D28=0," ",'S. Listesi'!D28)</f>
        <v xml:space="preserve"> </v>
      </c>
      <c r="D30" s="261"/>
      <c r="E30" s="262"/>
      <c r="F30" s="139"/>
      <c r="G30" s="139"/>
      <c r="H30" s="139"/>
      <c r="I30" s="139"/>
      <c r="J30" s="139"/>
      <c r="K30" s="139"/>
      <c r="L30" s="139"/>
      <c r="M30" s="139"/>
      <c r="N30" s="139"/>
      <c r="O30" s="139"/>
      <c r="P30" s="139"/>
      <c r="Q30" s="139"/>
      <c r="R30" s="139"/>
      <c r="S30" s="139"/>
      <c r="T30" s="139"/>
      <c r="U30" s="139"/>
      <c r="V30" s="139"/>
      <c r="W30" s="139"/>
      <c r="X30" s="139"/>
      <c r="Y30" s="139"/>
      <c r="Z30" s="140"/>
      <c r="AA30" s="140"/>
      <c r="AB30" s="140"/>
      <c r="AC30" s="140"/>
      <c r="AD30" s="140"/>
      <c r="AE30" s="140"/>
      <c r="AF30" s="140"/>
      <c r="AG30" s="140"/>
      <c r="AH30" s="140"/>
      <c r="AI30" s="140"/>
      <c r="AJ30" s="140"/>
      <c r="AK30" s="140"/>
      <c r="AL30" s="140"/>
      <c r="AM30" s="140"/>
      <c r="AN30" s="140"/>
      <c r="AO30" s="140"/>
      <c r="AP30" s="140"/>
      <c r="AQ30" s="140"/>
      <c r="AR30" s="140"/>
      <c r="AS30" s="140"/>
      <c r="AT30" s="50" t="str">
        <f t="shared" si="1"/>
        <v xml:space="preserve"> </v>
      </c>
      <c r="AU30" s="50" t="str">
        <f t="shared" si="0"/>
        <v xml:space="preserve"> </v>
      </c>
    </row>
    <row r="31" spans="1:47" ht="12" customHeight="1" x14ac:dyDescent="0.2">
      <c r="A31" s="46">
        <f>'S. Listesi'!B29</f>
        <v>26</v>
      </c>
      <c r="B31" s="47" t="str">
        <f>IF('S. Listesi'!C29=0," ",'S. Listesi'!C29)</f>
        <v xml:space="preserve"> </v>
      </c>
      <c r="C31" s="260" t="str">
        <f>IF('S. Listesi'!D29=0," ",'S. Listesi'!D29)</f>
        <v xml:space="preserve"> </v>
      </c>
      <c r="D31" s="261"/>
      <c r="E31" s="262"/>
      <c r="F31" s="139"/>
      <c r="G31" s="139"/>
      <c r="H31" s="139"/>
      <c r="I31" s="139"/>
      <c r="J31" s="139"/>
      <c r="K31" s="139"/>
      <c r="L31" s="139"/>
      <c r="M31" s="139"/>
      <c r="N31" s="139"/>
      <c r="O31" s="139"/>
      <c r="P31" s="139"/>
      <c r="Q31" s="139"/>
      <c r="R31" s="139"/>
      <c r="S31" s="139"/>
      <c r="T31" s="139"/>
      <c r="U31" s="139"/>
      <c r="V31" s="139"/>
      <c r="W31" s="139"/>
      <c r="X31" s="139"/>
      <c r="Y31" s="139"/>
      <c r="Z31" s="140"/>
      <c r="AA31" s="140"/>
      <c r="AB31" s="140"/>
      <c r="AC31" s="140"/>
      <c r="AD31" s="140"/>
      <c r="AE31" s="140"/>
      <c r="AF31" s="140"/>
      <c r="AG31" s="140"/>
      <c r="AH31" s="140"/>
      <c r="AI31" s="140"/>
      <c r="AJ31" s="140"/>
      <c r="AK31" s="140"/>
      <c r="AL31" s="140"/>
      <c r="AM31" s="140"/>
      <c r="AN31" s="140"/>
      <c r="AO31" s="140"/>
      <c r="AP31" s="140"/>
      <c r="AQ31" s="140"/>
      <c r="AR31" s="140"/>
      <c r="AS31" s="140"/>
      <c r="AT31" s="50" t="str">
        <f>IF(COUNTBLANK(F31:AS31)=COLUMNS(F31:AS31)," ",IF(SUM(F31:AS31)=0,0,SUM(F31:AS31)))</f>
        <v xml:space="preserve"> </v>
      </c>
      <c r="AU31" s="50"/>
    </row>
    <row r="32" spans="1:47" ht="12" customHeight="1" x14ac:dyDescent="0.2">
      <c r="A32" s="46">
        <f>'S. Listesi'!B30</f>
        <v>27</v>
      </c>
      <c r="B32" s="47" t="str">
        <f>IF('S. Listesi'!C30=0," ",'S. Listesi'!C30)</f>
        <v xml:space="preserve"> </v>
      </c>
      <c r="C32" s="260" t="str">
        <f>IF('S. Listesi'!D30=0," ",'S. Listesi'!D30)</f>
        <v xml:space="preserve"> </v>
      </c>
      <c r="D32" s="261"/>
      <c r="E32" s="262"/>
      <c r="F32" s="139"/>
      <c r="G32" s="139"/>
      <c r="H32" s="139"/>
      <c r="I32" s="139"/>
      <c r="J32" s="139"/>
      <c r="K32" s="139"/>
      <c r="L32" s="139"/>
      <c r="M32" s="139"/>
      <c r="N32" s="139"/>
      <c r="O32" s="139"/>
      <c r="P32" s="139"/>
      <c r="Q32" s="139"/>
      <c r="R32" s="139"/>
      <c r="S32" s="139"/>
      <c r="T32" s="139"/>
      <c r="U32" s="139"/>
      <c r="V32" s="139"/>
      <c r="W32" s="139"/>
      <c r="X32" s="139"/>
      <c r="Y32" s="139"/>
      <c r="Z32" s="140"/>
      <c r="AA32" s="140"/>
      <c r="AB32" s="140"/>
      <c r="AC32" s="140"/>
      <c r="AD32" s="140"/>
      <c r="AE32" s="140"/>
      <c r="AF32" s="140"/>
      <c r="AG32" s="140"/>
      <c r="AH32" s="140"/>
      <c r="AI32" s="140"/>
      <c r="AJ32" s="140"/>
      <c r="AK32" s="140"/>
      <c r="AL32" s="140"/>
      <c r="AM32" s="140"/>
      <c r="AN32" s="140"/>
      <c r="AO32" s="140"/>
      <c r="AP32" s="140"/>
      <c r="AQ32" s="140"/>
      <c r="AR32" s="140"/>
      <c r="AS32" s="140"/>
      <c r="AT32" s="50" t="str">
        <f>IF(COUNTBLANK(F32:AS32)=COLUMNS(F32:AS32)," ",IF(SUM(F32:AS32)=0,0,SUM(F32:AS32)))</f>
        <v xml:space="preserve"> </v>
      </c>
      <c r="AU32" s="50"/>
    </row>
    <row r="33" spans="1:47" ht="12" customHeight="1" x14ac:dyDescent="0.2">
      <c r="A33" s="46">
        <f>'S. Listesi'!B31</f>
        <v>28</v>
      </c>
      <c r="B33" s="47" t="str">
        <f>IF('S. Listesi'!C31=0," ",'S. Listesi'!C31)</f>
        <v xml:space="preserve"> </v>
      </c>
      <c r="C33" s="260" t="str">
        <f>IF('S. Listesi'!D31=0," ",'S. Listesi'!D31)</f>
        <v xml:space="preserve"> </v>
      </c>
      <c r="D33" s="261"/>
      <c r="E33" s="262"/>
      <c r="F33" s="139"/>
      <c r="G33" s="139"/>
      <c r="H33" s="139"/>
      <c r="I33" s="139"/>
      <c r="J33" s="139"/>
      <c r="K33" s="139"/>
      <c r="L33" s="139"/>
      <c r="M33" s="139"/>
      <c r="N33" s="139"/>
      <c r="O33" s="139"/>
      <c r="P33" s="139"/>
      <c r="Q33" s="139"/>
      <c r="R33" s="139"/>
      <c r="S33" s="139"/>
      <c r="T33" s="139"/>
      <c r="U33" s="139"/>
      <c r="V33" s="139"/>
      <c r="W33" s="139"/>
      <c r="X33" s="139"/>
      <c r="Y33" s="139"/>
      <c r="Z33" s="140"/>
      <c r="AA33" s="140"/>
      <c r="AB33" s="140"/>
      <c r="AC33" s="140"/>
      <c r="AD33" s="140"/>
      <c r="AE33" s="140"/>
      <c r="AF33" s="140"/>
      <c r="AG33" s="140"/>
      <c r="AH33" s="140"/>
      <c r="AI33" s="140"/>
      <c r="AJ33" s="140"/>
      <c r="AK33" s="140"/>
      <c r="AL33" s="140"/>
      <c r="AM33" s="140"/>
      <c r="AN33" s="140"/>
      <c r="AO33" s="140"/>
      <c r="AP33" s="140"/>
      <c r="AQ33" s="140"/>
      <c r="AR33" s="140"/>
      <c r="AS33" s="140"/>
      <c r="AT33" s="50" t="str">
        <f>IF(COUNTBLANK(F33:AS33)=COLUMNS(F33:AS33)," ",IF(SUM(F33:AS33)=0,0,SUM(F33:AS33)))</f>
        <v xml:space="preserve"> </v>
      </c>
      <c r="AU33" s="50"/>
    </row>
    <row r="34" spans="1:47" ht="12" customHeight="1" x14ac:dyDescent="0.2">
      <c r="A34" s="46">
        <f>'S. Listesi'!B32</f>
        <v>29</v>
      </c>
      <c r="B34" s="47" t="str">
        <f>IF('S. Listesi'!C32=0," ",'S. Listesi'!C32)</f>
        <v xml:space="preserve"> </v>
      </c>
      <c r="C34" s="260" t="str">
        <f>IF('S. Listesi'!D32=0," ",'S. Listesi'!D32)</f>
        <v xml:space="preserve"> </v>
      </c>
      <c r="D34" s="261"/>
      <c r="E34" s="262"/>
      <c r="F34" s="139"/>
      <c r="G34" s="139"/>
      <c r="H34" s="139"/>
      <c r="I34" s="139"/>
      <c r="J34" s="139"/>
      <c r="K34" s="139"/>
      <c r="L34" s="139"/>
      <c r="M34" s="139"/>
      <c r="N34" s="139"/>
      <c r="O34" s="139"/>
      <c r="P34" s="139"/>
      <c r="Q34" s="139"/>
      <c r="R34" s="139"/>
      <c r="S34" s="139"/>
      <c r="T34" s="139"/>
      <c r="U34" s="139"/>
      <c r="V34" s="139"/>
      <c r="W34" s="139"/>
      <c r="X34" s="139"/>
      <c r="Y34" s="139"/>
      <c r="Z34" s="140"/>
      <c r="AA34" s="140"/>
      <c r="AB34" s="140"/>
      <c r="AC34" s="140"/>
      <c r="AD34" s="140"/>
      <c r="AE34" s="140"/>
      <c r="AF34" s="140"/>
      <c r="AG34" s="140"/>
      <c r="AH34" s="140"/>
      <c r="AI34" s="140"/>
      <c r="AJ34" s="140"/>
      <c r="AK34" s="140"/>
      <c r="AL34" s="140"/>
      <c r="AM34" s="140"/>
      <c r="AN34" s="140"/>
      <c r="AO34" s="140"/>
      <c r="AP34" s="140"/>
      <c r="AQ34" s="140"/>
      <c r="AR34" s="140"/>
      <c r="AS34" s="140"/>
      <c r="AT34" s="50" t="str">
        <f>IF(COUNTBLANK(F34:AS34)=COLUMNS(F34:AS34)," ",IF(SUM(F34:AS34)=0,0,SUM(F34:AS34)))</f>
        <v xml:space="preserve"> </v>
      </c>
      <c r="AU34" s="50"/>
    </row>
    <row r="35" spans="1:47" ht="12" customHeight="1" x14ac:dyDescent="0.2">
      <c r="A35" s="46">
        <f>'S. Listesi'!B33</f>
        <v>30</v>
      </c>
      <c r="B35" s="47" t="str">
        <f>IF('S. Listesi'!C33=0," ",'S. Listesi'!C33)</f>
        <v xml:space="preserve"> </v>
      </c>
      <c r="C35" s="260" t="str">
        <f>IF('S. Listesi'!D33=0," ",'S. Listesi'!D33)</f>
        <v xml:space="preserve"> </v>
      </c>
      <c r="D35" s="261"/>
      <c r="E35" s="262"/>
      <c r="F35" s="139"/>
      <c r="G35" s="139"/>
      <c r="H35" s="139"/>
      <c r="I35" s="139"/>
      <c r="J35" s="139"/>
      <c r="K35" s="139"/>
      <c r="L35" s="139"/>
      <c r="M35" s="139"/>
      <c r="N35" s="139"/>
      <c r="O35" s="139"/>
      <c r="P35" s="139"/>
      <c r="Q35" s="139"/>
      <c r="R35" s="139"/>
      <c r="S35" s="139"/>
      <c r="T35" s="139"/>
      <c r="U35" s="139"/>
      <c r="V35" s="139"/>
      <c r="W35" s="139"/>
      <c r="X35" s="139"/>
      <c r="Y35" s="139"/>
      <c r="Z35" s="140"/>
      <c r="AA35" s="140"/>
      <c r="AB35" s="140"/>
      <c r="AC35" s="140"/>
      <c r="AD35" s="140"/>
      <c r="AE35" s="140"/>
      <c r="AF35" s="140"/>
      <c r="AG35" s="140"/>
      <c r="AH35" s="140"/>
      <c r="AI35" s="140"/>
      <c r="AJ35" s="140"/>
      <c r="AK35" s="140"/>
      <c r="AL35" s="140"/>
      <c r="AM35" s="140"/>
      <c r="AN35" s="140"/>
      <c r="AO35" s="140"/>
      <c r="AP35" s="140"/>
      <c r="AQ35" s="140"/>
      <c r="AR35" s="140"/>
      <c r="AS35" s="140"/>
      <c r="AT35" s="50" t="str">
        <f t="shared" ref="AT35:AT85" si="2">IF(COUNTBLANK(F35:AS35)=COLUMNS(F35:AS35)," ",IF(SUM(F35:AS35)=0,0,SUM(F35:AS35)))</f>
        <v xml:space="preserve"> </v>
      </c>
      <c r="AU35" s="50"/>
    </row>
    <row r="36" spans="1:47" ht="12" customHeight="1" x14ac:dyDescent="0.2">
      <c r="A36" s="46">
        <f>'S. Listesi'!B34</f>
        <v>31</v>
      </c>
      <c r="B36" s="47" t="str">
        <f>IF('S. Listesi'!C34=0," ",'S. Listesi'!C34)</f>
        <v xml:space="preserve"> </v>
      </c>
      <c r="C36" s="260" t="str">
        <f>IF('S. Listesi'!D34=0," ",'S. Listesi'!D34)</f>
        <v xml:space="preserve"> </v>
      </c>
      <c r="D36" s="261"/>
      <c r="E36" s="262"/>
      <c r="F36" s="139"/>
      <c r="G36" s="139"/>
      <c r="H36" s="139"/>
      <c r="I36" s="139"/>
      <c r="J36" s="139"/>
      <c r="K36" s="139"/>
      <c r="L36" s="139"/>
      <c r="M36" s="139"/>
      <c r="N36" s="139"/>
      <c r="O36" s="139"/>
      <c r="P36" s="139"/>
      <c r="Q36" s="139"/>
      <c r="R36" s="139"/>
      <c r="S36" s="139"/>
      <c r="T36" s="139"/>
      <c r="U36" s="139"/>
      <c r="V36" s="139"/>
      <c r="W36" s="139"/>
      <c r="X36" s="139"/>
      <c r="Y36" s="139"/>
      <c r="Z36" s="140"/>
      <c r="AA36" s="140"/>
      <c r="AB36" s="140"/>
      <c r="AC36" s="140"/>
      <c r="AD36" s="140"/>
      <c r="AE36" s="140"/>
      <c r="AF36" s="140"/>
      <c r="AG36" s="140"/>
      <c r="AH36" s="140"/>
      <c r="AI36" s="140"/>
      <c r="AJ36" s="140"/>
      <c r="AK36" s="140"/>
      <c r="AL36" s="140"/>
      <c r="AM36" s="140"/>
      <c r="AN36" s="140"/>
      <c r="AO36" s="140"/>
      <c r="AP36" s="140"/>
      <c r="AQ36" s="140"/>
      <c r="AR36" s="140"/>
      <c r="AS36" s="140"/>
      <c r="AT36" s="50" t="str">
        <f t="shared" si="2"/>
        <v xml:space="preserve"> </v>
      </c>
      <c r="AU36" s="50"/>
    </row>
    <row r="37" spans="1:47" ht="12" customHeight="1" x14ac:dyDescent="0.2">
      <c r="A37" s="46">
        <f>'S. Listesi'!B35</f>
        <v>32</v>
      </c>
      <c r="B37" s="47" t="str">
        <f>IF('S. Listesi'!C35=0," ",'S. Listesi'!C35)</f>
        <v xml:space="preserve"> </v>
      </c>
      <c r="C37" s="260" t="str">
        <f>IF('S. Listesi'!D35=0," ",'S. Listesi'!D35)</f>
        <v xml:space="preserve"> </v>
      </c>
      <c r="D37" s="261"/>
      <c r="E37" s="262"/>
      <c r="F37" s="139"/>
      <c r="G37" s="139"/>
      <c r="H37" s="139"/>
      <c r="I37" s="139"/>
      <c r="J37" s="139"/>
      <c r="K37" s="139"/>
      <c r="L37" s="139"/>
      <c r="M37" s="139"/>
      <c r="N37" s="139"/>
      <c r="O37" s="139"/>
      <c r="P37" s="139"/>
      <c r="Q37" s="139"/>
      <c r="R37" s="139"/>
      <c r="S37" s="139"/>
      <c r="T37" s="139"/>
      <c r="U37" s="139"/>
      <c r="V37" s="139"/>
      <c r="W37" s="139"/>
      <c r="X37" s="139"/>
      <c r="Y37" s="139"/>
      <c r="Z37" s="140"/>
      <c r="AA37" s="140"/>
      <c r="AB37" s="140"/>
      <c r="AC37" s="140"/>
      <c r="AD37" s="140"/>
      <c r="AE37" s="140"/>
      <c r="AF37" s="140"/>
      <c r="AG37" s="140"/>
      <c r="AH37" s="140"/>
      <c r="AI37" s="140"/>
      <c r="AJ37" s="140"/>
      <c r="AK37" s="140"/>
      <c r="AL37" s="140"/>
      <c r="AM37" s="140"/>
      <c r="AN37" s="140"/>
      <c r="AO37" s="140"/>
      <c r="AP37" s="140"/>
      <c r="AQ37" s="140"/>
      <c r="AR37" s="140"/>
      <c r="AS37" s="140"/>
      <c r="AT37" s="50" t="str">
        <f t="shared" si="2"/>
        <v xml:space="preserve"> </v>
      </c>
      <c r="AU37" s="50"/>
    </row>
    <row r="38" spans="1:47" ht="12" customHeight="1" x14ac:dyDescent="0.2">
      <c r="A38" s="46">
        <f>'S. Listesi'!B36</f>
        <v>33</v>
      </c>
      <c r="B38" s="47" t="str">
        <f>IF('S. Listesi'!C36=0," ",'S. Listesi'!C36)</f>
        <v xml:space="preserve"> </v>
      </c>
      <c r="C38" s="260" t="str">
        <f>IF('S. Listesi'!D36=0," ",'S. Listesi'!D36)</f>
        <v xml:space="preserve"> </v>
      </c>
      <c r="D38" s="261"/>
      <c r="E38" s="262"/>
      <c r="F38" s="139"/>
      <c r="G38" s="139"/>
      <c r="H38" s="139"/>
      <c r="I38" s="139"/>
      <c r="J38" s="139"/>
      <c r="K38" s="139"/>
      <c r="L38" s="139"/>
      <c r="M38" s="139"/>
      <c r="N38" s="139"/>
      <c r="O38" s="139"/>
      <c r="P38" s="139"/>
      <c r="Q38" s="139"/>
      <c r="R38" s="139"/>
      <c r="S38" s="139"/>
      <c r="T38" s="139"/>
      <c r="U38" s="139"/>
      <c r="V38" s="139"/>
      <c r="W38" s="139"/>
      <c r="X38" s="139"/>
      <c r="Y38" s="139"/>
      <c r="Z38" s="140"/>
      <c r="AA38" s="140"/>
      <c r="AB38" s="140"/>
      <c r="AC38" s="140"/>
      <c r="AD38" s="140"/>
      <c r="AE38" s="140"/>
      <c r="AF38" s="140"/>
      <c r="AG38" s="140"/>
      <c r="AH38" s="140"/>
      <c r="AI38" s="140"/>
      <c r="AJ38" s="140"/>
      <c r="AK38" s="140"/>
      <c r="AL38" s="140"/>
      <c r="AM38" s="140"/>
      <c r="AN38" s="140"/>
      <c r="AO38" s="140"/>
      <c r="AP38" s="140"/>
      <c r="AQ38" s="140"/>
      <c r="AR38" s="140"/>
      <c r="AS38" s="140"/>
      <c r="AT38" s="50" t="str">
        <f t="shared" si="2"/>
        <v xml:space="preserve"> </v>
      </c>
      <c r="AU38" s="50"/>
    </row>
    <row r="39" spans="1:47" ht="12" customHeight="1" x14ac:dyDescent="0.2">
      <c r="A39" s="46">
        <f>'S. Listesi'!B37</f>
        <v>34</v>
      </c>
      <c r="B39" s="47" t="str">
        <f>IF('S. Listesi'!C37=0," ",'S. Listesi'!C37)</f>
        <v xml:space="preserve"> </v>
      </c>
      <c r="C39" s="260" t="str">
        <f>IF('S. Listesi'!D37=0," ",'S. Listesi'!D37)</f>
        <v xml:space="preserve"> </v>
      </c>
      <c r="D39" s="261"/>
      <c r="E39" s="262"/>
      <c r="F39" s="139"/>
      <c r="G39" s="139"/>
      <c r="H39" s="139"/>
      <c r="I39" s="139"/>
      <c r="J39" s="139"/>
      <c r="K39" s="139"/>
      <c r="L39" s="139"/>
      <c r="M39" s="139"/>
      <c r="N39" s="139"/>
      <c r="O39" s="139"/>
      <c r="P39" s="139"/>
      <c r="Q39" s="139"/>
      <c r="R39" s="139"/>
      <c r="S39" s="139"/>
      <c r="T39" s="139"/>
      <c r="U39" s="139"/>
      <c r="V39" s="139"/>
      <c r="W39" s="139"/>
      <c r="X39" s="139"/>
      <c r="Y39" s="139"/>
      <c r="Z39" s="140"/>
      <c r="AA39" s="140"/>
      <c r="AB39" s="140"/>
      <c r="AC39" s="140"/>
      <c r="AD39" s="140"/>
      <c r="AE39" s="140"/>
      <c r="AF39" s="140"/>
      <c r="AG39" s="140"/>
      <c r="AH39" s="140"/>
      <c r="AI39" s="140"/>
      <c r="AJ39" s="140"/>
      <c r="AK39" s="140"/>
      <c r="AL39" s="140"/>
      <c r="AM39" s="140"/>
      <c r="AN39" s="140"/>
      <c r="AO39" s="140"/>
      <c r="AP39" s="140"/>
      <c r="AQ39" s="140"/>
      <c r="AR39" s="140"/>
      <c r="AS39" s="140"/>
      <c r="AT39" s="50" t="str">
        <f t="shared" si="2"/>
        <v xml:space="preserve"> </v>
      </c>
      <c r="AU39" s="50"/>
    </row>
    <row r="40" spans="1:47" ht="12" customHeight="1" x14ac:dyDescent="0.2">
      <c r="A40" s="46">
        <f>'S. Listesi'!B38</f>
        <v>35</v>
      </c>
      <c r="B40" s="47" t="str">
        <f>IF('S. Listesi'!C38=0," ",'S. Listesi'!C38)</f>
        <v xml:space="preserve"> </v>
      </c>
      <c r="C40" s="260" t="str">
        <f>IF('S. Listesi'!D38=0," ",'S. Listesi'!D38)</f>
        <v xml:space="preserve"> </v>
      </c>
      <c r="D40" s="261"/>
      <c r="E40" s="262"/>
      <c r="F40" s="139"/>
      <c r="G40" s="139"/>
      <c r="H40" s="139"/>
      <c r="I40" s="139"/>
      <c r="J40" s="139"/>
      <c r="K40" s="139"/>
      <c r="L40" s="139"/>
      <c r="M40" s="139"/>
      <c r="N40" s="139"/>
      <c r="O40" s="139"/>
      <c r="P40" s="139"/>
      <c r="Q40" s="139"/>
      <c r="R40" s="139"/>
      <c r="S40" s="139"/>
      <c r="T40" s="139"/>
      <c r="U40" s="139"/>
      <c r="V40" s="139"/>
      <c r="W40" s="139"/>
      <c r="X40" s="139"/>
      <c r="Y40" s="139"/>
      <c r="Z40" s="140"/>
      <c r="AA40" s="140"/>
      <c r="AB40" s="140"/>
      <c r="AC40" s="140"/>
      <c r="AD40" s="140"/>
      <c r="AE40" s="140"/>
      <c r="AF40" s="140"/>
      <c r="AG40" s="140"/>
      <c r="AH40" s="140"/>
      <c r="AI40" s="140"/>
      <c r="AJ40" s="140"/>
      <c r="AK40" s="140"/>
      <c r="AL40" s="140"/>
      <c r="AM40" s="140"/>
      <c r="AN40" s="140"/>
      <c r="AO40" s="140"/>
      <c r="AP40" s="140"/>
      <c r="AQ40" s="140"/>
      <c r="AR40" s="140"/>
      <c r="AS40" s="140"/>
      <c r="AT40" s="50" t="str">
        <f t="shared" si="2"/>
        <v xml:space="preserve"> </v>
      </c>
      <c r="AU40" s="50"/>
    </row>
    <row r="41" spans="1:47" ht="12" customHeight="1" x14ac:dyDescent="0.2">
      <c r="A41" s="46">
        <f>'S. Listesi'!B39</f>
        <v>36</v>
      </c>
      <c r="B41" s="47" t="str">
        <f>IF('S. Listesi'!C39=0," ",'S. Listesi'!C39)</f>
        <v xml:space="preserve"> </v>
      </c>
      <c r="C41" s="260" t="str">
        <f>IF('S. Listesi'!D39=0," ",'S. Listesi'!D39)</f>
        <v xml:space="preserve"> </v>
      </c>
      <c r="D41" s="261"/>
      <c r="E41" s="262"/>
      <c r="F41" s="139"/>
      <c r="G41" s="139"/>
      <c r="H41" s="139"/>
      <c r="I41" s="139"/>
      <c r="J41" s="139"/>
      <c r="K41" s="139"/>
      <c r="L41" s="139"/>
      <c r="M41" s="139"/>
      <c r="N41" s="139"/>
      <c r="O41" s="139"/>
      <c r="P41" s="139"/>
      <c r="Q41" s="139"/>
      <c r="R41" s="139"/>
      <c r="S41" s="139"/>
      <c r="T41" s="139"/>
      <c r="U41" s="139"/>
      <c r="V41" s="139"/>
      <c r="W41" s="139"/>
      <c r="X41" s="139"/>
      <c r="Y41" s="139"/>
      <c r="Z41" s="140"/>
      <c r="AA41" s="140"/>
      <c r="AB41" s="140"/>
      <c r="AC41" s="140"/>
      <c r="AD41" s="140"/>
      <c r="AE41" s="140"/>
      <c r="AF41" s="140"/>
      <c r="AG41" s="140"/>
      <c r="AH41" s="140"/>
      <c r="AI41" s="140"/>
      <c r="AJ41" s="140"/>
      <c r="AK41" s="140"/>
      <c r="AL41" s="140"/>
      <c r="AM41" s="140"/>
      <c r="AN41" s="140"/>
      <c r="AO41" s="140"/>
      <c r="AP41" s="140"/>
      <c r="AQ41" s="140"/>
      <c r="AR41" s="140"/>
      <c r="AS41" s="140"/>
      <c r="AT41" s="50" t="str">
        <f t="shared" si="2"/>
        <v xml:space="preserve"> </v>
      </c>
      <c r="AU41" s="50"/>
    </row>
    <row r="42" spans="1:47" ht="12" customHeight="1" x14ac:dyDescent="0.2">
      <c r="A42" s="46">
        <f>'S. Listesi'!B40</f>
        <v>37</v>
      </c>
      <c r="B42" s="47" t="str">
        <f>IF('S. Listesi'!C40=0," ",'S. Listesi'!C40)</f>
        <v xml:space="preserve"> </v>
      </c>
      <c r="C42" s="260" t="str">
        <f>IF('S. Listesi'!D40=0," ",'S. Listesi'!D40)</f>
        <v xml:space="preserve"> </v>
      </c>
      <c r="D42" s="261"/>
      <c r="E42" s="262"/>
      <c r="F42" s="139"/>
      <c r="G42" s="139"/>
      <c r="H42" s="139"/>
      <c r="I42" s="139"/>
      <c r="J42" s="139"/>
      <c r="K42" s="139"/>
      <c r="L42" s="139"/>
      <c r="M42" s="139"/>
      <c r="N42" s="139"/>
      <c r="O42" s="139"/>
      <c r="P42" s="139"/>
      <c r="Q42" s="139"/>
      <c r="R42" s="139"/>
      <c r="S42" s="139"/>
      <c r="T42" s="139"/>
      <c r="U42" s="139"/>
      <c r="V42" s="139"/>
      <c r="W42" s="139"/>
      <c r="X42" s="139"/>
      <c r="Y42" s="139"/>
      <c r="Z42" s="140"/>
      <c r="AA42" s="140"/>
      <c r="AB42" s="140"/>
      <c r="AC42" s="140"/>
      <c r="AD42" s="140"/>
      <c r="AE42" s="140"/>
      <c r="AF42" s="140"/>
      <c r="AG42" s="140"/>
      <c r="AH42" s="140"/>
      <c r="AI42" s="140"/>
      <c r="AJ42" s="140"/>
      <c r="AK42" s="140"/>
      <c r="AL42" s="140"/>
      <c r="AM42" s="140"/>
      <c r="AN42" s="140"/>
      <c r="AO42" s="140"/>
      <c r="AP42" s="140"/>
      <c r="AQ42" s="140"/>
      <c r="AR42" s="140"/>
      <c r="AS42" s="140"/>
      <c r="AT42" s="50" t="str">
        <f t="shared" si="2"/>
        <v xml:space="preserve"> </v>
      </c>
      <c r="AU42" s="50"/>
    </row>
    <row r="43" spans="1:47" ht="12" customHeight="1" x14ac:dyDescent="0.2">
      <c r="A43" s="46">
        <f>'S. Listesi'!B41</f>
        <v>38</v>
      </c>
      <c r="B43" s="47" t="str">
        <f>IF('S. Listesi'!C41=0," ",'S. Listesi'!C41)</f>
        <v xml:space="preserve"> </v>
      </c>
      <c r="C43" s="260" t="str">
        <f>IF('S. Listesi'!D41=0," ",'S. Listesi'!D41)</f>
        <v xml:space="preserve"> </v>
      </c>
      <c r="D43" s="261"/>
      <c r="E43" s="262"/>
      <c r="F43" s="139"/>
      <c r="G43" s="139"/>
      <c r="H43" s="139"/>
      <c r="I43" s="139"/>
      <c r="J43" s="139"/>
      <c r="K43" s="139"/>
      <c r="L43" s="139"/>
      <c r="M43" s="139"/>
      <c r="N43" s="139"/>
      <c r="O43" s="139"/>
      <c r="P43" s="139"/>
      <c r="Q43" s="139"/>
      <c r="R43" s="139"/>
      <c r="S43" s="139"/>
      <c r="T43" s="139"/>
      <c r="U43" s="139"/>
      <c r="V43" s="139"/>
      <c r="W43" s="139"/>
      <c r="X43" s="139"/>
      <c r="Y43" s="139"/>
      <c r="Z43" s="140"/>
      <c r="AA43" s="140"/>
      <c r="AB43" s="140"/>
      <c r="AC43" s="140"/>
      <c r="AD43" s="140"/>
      <c r="AE43" s="140"/>
      <c r="AF43" s="140"/>
      <c r="AG43" s="140"/>
      <c r="AH43" s="140"/>
      <c r="AI43" s="140"/>
      <c r="AJ43" s="140"/>
      <c r="AK43" s="140"/>
      <c r="AL43" s="140"/>
      <c r="AM43" s="140"/>
      <c r="AN43" s="140"/>
      <c r="AO43" s="140"/>
      <c r="AP43" s="140"/>
      <c r="AQ43" s="140"/>
      <c r="AR43" s="140"/>
      <c r="AS43" s="140"/>
      <c r="AT43" s="50" t="str">
        <f t="shared" si="2"/>
        <v xml:space="preserve"> </v>
      </c>
      <c r="AU43" s="50"/>
    </row>
    <row r="44" spans="1:47" ht="12" customHeight="1" x14ac:dyDescent="0.2">
      <c r="A44" s="46">
        <f>'S. Listesi'!B42</f>
        <v>39</v>
      </c>
      <c r="B44" s="47" t="str">
        <f>IF('S. Listesi'!C42=0," ",'S. Listesi'!C42)</f>
        <v xml:space="preserve"> </v>
      </c>
      <c r="C44" s="260" t="str">
        <f>IF('S. Listesi'!D42=0," ",'S. Listesi'!D42)</f>
        <v xml:space="preserve"> </v>
      </c>
      <c r="D44" s="261"/>
      <c r="E44" s="262"/>
      <c r="F44" s="139"/>
      <c r="G44" s="139"/>
      <c r="H44" s="139"/>
      <c r="I44" s="139"/>
      <c r="J44" s="139"/>
      <c r="K44" s="139"/>
      <c r="L44" s="139"/>
      <c r="M44" s="139"/>
      <c r="N44" s="139"/>
      <c r="O44" s="139"/>
      <c r="P44" s="139"/>
      <c r="Q44" s="139"/>
      <c r="R44" s="139"/>
      <c r="S44" s="139"/>
      <c r="T44" s="139"/>
      <c r="U44" s="139"/>
      <c r="V44" s="139"/>
      <c r="W44" s="139"/>
      <c r="X44" s="139"/>
      <c r="Y44" s="139"/>
      <c r="Z44" s="140"/>
      <c r="AA44" s="140"/>
      <c r="AB44" s="140"/>
      <c r="AC44" s="140"/>
      <c r="AD44" s="140"/>
      <c r="AE44" s="140"/>
      <c r="AF44" s="140"/>
      <c r="AG44" s="140"/>
      <c r="AH44" s="140"/>
      <c r="AI44" s="140"/>
      <c r="AJ44" s="140"/>
      <c r="AK44" s="140"/>
      <c r="AL44" s="140"/>
      <c r="AM44" s="140"/>
      <c r="AN44" s="140"/>
      <c r="AO44" s="140"/>
      <c r="AP44" s="140"/>
      <c r="AQ44" s="140"/>
      <c r="AR44" s="140"/>
      <c r="AS44" s="140"/>
      <c r="AT44" s="50" t="str">
        <f t="shared" si="2"/>
        <v xml:space="preserve"> </v>
      </c>
      <c r="AU44" s="50"/>
    </row>
    <row r="45" spans="1:47" ht="12" customHeight="1" x14ac:dyDescent="0.2">
      <c r="A45" s="148">
        <f>'S. Listesi'!B43</f>
        <v>40</v>
      </c>
      <c r="B45" s="47" t="str">
        <f>IF('S. Listesi'!C43=0," ",'S. Listesi'!C43)</f>
        <v xml:space="preserve"> </v>
      </c>
      <c r="C45" s="260" t="str">
        <f>IF('S. Listesi'!D43=0," ",'S. Listesi'!D43)</f>
        <v xml:space="preserve"> </v>
      </c>
      <c r="D45" s="261"/>
      <c r="E45" s="262"/>
      <c r="F45" s="139"/>
      <c r="G45" s="139"/>
      <c r="H45" s="139"/>
      <c r="I45" s="139"/>
      <c r="J45" s="139"/>
      <c r="K45" s="139"/>
      <c r="L45" s="139"/>
      <c r="M45" s="139"/>
      <c r="N45" s="139"/>
      <c r="O45" s="139"/>
      <c r="P45" s="139"/>
      <c r="Q45" s="139"/>
      <c r="R45" s="139"/>
      <c r="S45" s="139"/>
      <c r="T45" s="139"/>
      <c r="U45" s="139"/>
      <c r="V45" s="139"/>
      <c r="W45" s="139"/>
      <c r="X45" s="139"/>
      <c r="Y45" s="139"/>
      <c r="Z45" s="140"/>
      <c r="AA45" s="140"/>
      <c r="AB45" s="140"/>
      <c r="AC45" s="140"/>
      <c r="AD45" s="140"/>
      <c r="AE45" s="140"/>
      <c r="AF45" s="140"/>
      <c r="AG45" s="140"/>
      <c r="AH45" s="140"/>
      <c r="AI45" s="140"/>
      <c r="AJ45" s="140"/>
      <c r="AK45" s="140"/>
      <c r="AL45" s="140"/>
      <c r="AM45" s="140"/>
      <c r="AN45" s="140"/>
      <c r="AO45" s="140"/>
      <c r="AP45" s="140"/>
      <c r="AQ45" s="140"/>
      <c r="AR45" s="140"/>
      <c r="AS45" s="140"/>
      <c r="AT45" s="50" t="str">
        <f t="shared" si="2"/>
        <v xml:space="preserve"> </v>
      </c>
      <c r="AU45" s="50"/>
    </row>
    <row r="46" spans="1:47" ht="12" customHeight="1" x14ac:dyDescent="0.2">
      <c r="A46" s="148">
        <f>'S. Listesi'!B44</f>
        <v>41</v>
      </c>
      <c r="B46" s="47" t="str">
        <f>IF('S. Listesi'!C44=0," ",'S. Listesi'!C44)</f>
        <v xml:space="preserve"> </v>
      </c>
      <c r="C46" s="260" t="str">
        <f>IF('S. Listesi'!D44=0," ",'S. Listesi'!D44)</f>
        <v xml:space="preserve"> </v>
      </c>
      <c r="D46" s="261"/>
      <c r="E46" s="262"/>
      <c r="F46" s="139"/>
      <c r="G46" s="139"/>
      <c r="H46" s="139"/>
      <c r="I46" s="139"/>
      <c r="J46" s="139"/>
      <c r="K46" s="139"/>
      <c r="L46" s="139"/>
      <c r="M46" s="139"/>
      <c r="N46" s="139"/>
      <c r="O46" s="139"/>
      <c r="P46" s="139"/>
      <c r="Q46" s="139"/>
      <c r="R46" s="139"/>
      <c r="S46" s="139"/>
      <c r="T46" s="139"/>
      <c r="U46" s="139"/>
      <c r="V46" s="139"/>
      <c r="W46" s="139"/>
      <c r="X46" s="139"/>
      <c r="Y46" s="139"/>
      <c r="Z46" s="140"/>
      <c r="AA46" s="140"/>
      <c r="AB46" s="140"/>
      <c r="AC46" s="140"/>
      <c r="AD46" s="140"/>
      <c r="AE46" s="140"/>
      <c r="AF46" s="140"/>
      <c r="AG46" s="140"/>
      <c r="AH46" s="140"/>
      <c r="AI46" s="140"/>
      <c r="AJ46" s="140"/>
      <c r="AK46" s="140"/>
      <c r="AL46" s="140"/>
      <c r="AM46" s="140"/>
      <c r="AN46" s="140"/>
      <c r="AO46" s="140"/>
      <c r="AP46" s="140"/>
      <c r="AQ46" s="140"/>
      <c r="AR46" s="140"/>
      <c r="AS46" s="140"/>
      <c r="AT46" s="50" t="str">
        <f t="shared" si="2"/>
        <v xml:space="preserve"> </v>
      </c>
      <c r="AU46" s="50"/>
    </row>
    <row r="47" spans="1:47" ht="12" customHeight="1" x14ac:dyDescent="0.2">
      <c r="A47" s="148">
        <f>'S. Listesi'!B45</f>
        <v>42</v>
      </c>
      <c r="B47" s="47" t="str">
        <f>IF('S. Listesi'!C45=0," ",'S. Listesi'!C45)</f>
        <v xml:space="preserve"> </v>
      </c>
      <c r="C47" s="260" t="str">
        <f>IF('S. Listesi'!D45=0," ",'S. Listesi'!D45)</f>
        <v xml:space="preserve"> </v>
      </c>
      <c r="D47" s="261"/>
      <c r="E47" s="262"/>
      <c r="F47" s="139"/>
      <c r="G47" s="139"/>
      <c r="H47" s="139"/>
      <c r="I47" s="139"/>
      <c r="J47" s="139"/>
      <c r="K47" s="139"/>
      <c r="L47" s="139"/>
      <c r="M47" s="139"/>
      <c r="N47" s="139"/>
      <c r="O47" s="139"/>
      <c r="P47" s="139"/>
      <c r="Q47" s="139"/>
      <c r="R47" s="139"/>
      <c r="S47" s="139"/>
      <c r="T47" s="139"/>
      <c r="U47" s="139"/>
      <c r="V47" s="139"/>
      <c r="W47" s="139"/>
      <c r="X47" s="139"/>
      <c r="Y47" s="139"/>
      <c r="Z47" s="140"/>
      <c r="AA47" s="140"/>
      <c r="AB47" s="140"/>
      <c r="AC47" s="140"/>
      <c r="AD47" s="140"/>
      <c r="AE47" s="140"/>
      <c r="AF47" s="140"/>
      <c r="AG47" s="140"/>
      <c r="AH47" s="140"/>
      <c r="AI47" s="140"/>
      <c r="AJ47" s="140"/>
      <c r="AK47" s="140"/>
      <c r="AL47" s="140"/>
      <c r="AM47" s="140"/>
      <c r="AN47" s="140"/>
      <c r="AO47" s="140"/>
      <c r="AP47" s="140"/>
      <c r="AQ47" s="140"/>
      <c r="AR47" s="140"/>
      <c r="AS47" s="140"/>
      <c r="AT47" s="50" t="str">
        <f t="shared" si="2"/>
        <v xml:space="preserve"> </v>
      </c>
      <c r="AU47" s="50"/>
    </row>
    <row r="48" spans="1:47" ht="12" customHeight="1" x14ac:dyDescent="0.2">
      <c r="A48" s="148">
        <f>'S. Listesi'!B46</f>
        <v>43</v>
      </c>
      <c r="B48" s="47" t="str">
        <f>IF('S. Listesi'!C46=0," ",'S. Listesi'!C46)</f>
        <v xml:space="preserve"> </v>
      </c>
      <c r="C48" s="260" t="str">
        <f>IF('S. Listesi'!D46=0," ",'S. Listesi'!D46)</f>
        <v xml:space="preserve"> </v>
      </c>
      <c r="D48" s="261"/>
      <c r="E48" s="262"/>
      <c r="F48" s="139"/>
      <c r="G48" s="139"/>
      <c r="H48" s="139"/>
      <c r="I48" s="139"/>
      <c r="J48" s="139"/>
      <c r="K48" s="139"/>
      <c r="L48" s="139"/>
      <c r="M48" s="139"/>
      <c r="N48" s="139"/>
      <c r="O48" s="139"/>
      <c r="P48" s="139"/>
      <c r="Q48" s="139"/>
      <c r="R48" s="139"/>
      <c r="S48" s="139"/>
      <c r="T48" s="139"/>
      <c r="U48" s="139"/>
      <c r="V48" s="139"/>
      <c r="W48" s="139"/>
      <c r="X48" s="139"/>
      <c r="Y48" s="139"/>
      <c r="Z48" s="140"/>
      <c r="AA48" s="140"/>
      <c r="AB48" s="140"/>
      <c r="AC48" s="140"/>
      <c r="AD48" s="140"/>
      <c r="AE48" s="140"/>
      <c r="AF48" s="140"/>
      <c r="AG48" s="140"/>
      <c r="AH48" s="140"/>
      <c r="AI48" s="140"/>
      <c r="AJ48" s="140"/>
      <c r="AK48" s="140"/>
      <c r="AL48" s="140"/>
      <c r="AM48" s="140"/>
      <c r="AN48" s="140"/>
      <c r="AO48" s="140"/>
      <c r="AP48" s="140"/>
      <c r="AQ48" s="140"/>
      <c r="AR48" s="140"/>
      <c r="AS48" s="140"/>
      <c r="AT48" s="50" t="str">
        <f t="shared" si="2"/>
        <v xml:space="preserve"> </v>
      </c>
      <c r="AU48" s="50"/>
    </row>
    <row r="49" spans="1:47" ht="12" customHeight="1" x14ac:dyDescent="0.2">
      <c r="A49" s="148">
        <f>'S. Listesi'!B47</f>
        <v>44</v>
      </c>
      <c r="B49" s="47" t="str">
        <f>IF('S. Listesi'!C47=0," ",'S. Listesi'!C47)</f>
        <v xml:space="preserve"> </v>
      </c>
      <c r="C49" s="260" t="str">
        <f>IF('S. Listesi'!D47=0," ",'S. Listesi'!D47)</f>
        <v xml:space="preserve"> </v>
      </c>
      <c r="D49" s="261"/>
      <c r="E49" s="262"/>
      <c r="F49" s="139"/>
      <c r="G49" s="139"/>
      <c r="H49" s="139"/>
      <c r="I49" s="139"/>
      <c r="J49" s="139"/>
      <c r="K49" s="139"/>
      <c r="L49" s="139"/>
      <c r="M49" s="139"/>
      <c r="N49" s="139"/>
      <c r="O49" s="139"/>
      <c r="P49" s="139"/>
      <c r="Q49" s="139"/>
      <c r="R49" s="139"/>
      <c r="S49" s="139"/>
      <c r="T49" s="139"/>
      <c r="U49" s="139"/>
      <c r="V49" s="139"/>
      <c r="W49" s="139"/>
      <c r="X49" s="139"/>
      <c r="Y49" s="139"/>
      <c r="Z49" s="140"/>
      <c r="AA49" s="140"/>
      <c r="AB49" s="140"/>
      <c r="AC49" s="140"/>
      <c r="AD49" s="140"/>
      <c r="AE49" s="140"/>
      <c r="AF49" s="140"/>
      <c r="AG49" s="140"/>
      <c r="AH49" s="140"/>
      <c r="AI49" s="140"/>
      <c r="AJ49" s="140"/>
      <c r="AK49" s="140"/>
      <c r="AL49" s="140"/>
      <c r="AM49" s="140"/>
      <c r="AN49" s="140"/>
      <c r="AO49" s="140"/>
      <c r="AP49" s="140"/>
      <c r="AQ49" s="140"/>
      <c r="AR49" s="140"/>
      <c r="AS49" s="140"/>
      <c r="AT49" s="50" t="str">
        <f t="shared" si="2"/>
        <v xml:space="preserve"> </v>
      </c>
      <c r="AU49" s="50"/>
    </row>
    <row r="50" spans="1:47" ht="12" customHeight="1" x14ac:dyDescent="0.2">
      <c r="A50" s="148">
        <f>'S. Listesi'!B48</f>
        <v>45</v>
      </c>
      <c r="B50" s="47" t="str">
        <f>IF('S. Listesi'!C48=0," ",'S. Listesi'!C48)</f>
        <v xml:space="preserve"> </v>
      </c>
      <c r="C50" s="260" t="str">
        <f>IF('S. Listesi'!D48=0," ",'S. Listesi'!D48)</f>
        <v xml:space="preserve"> </v>
      </c>
      <c r="D50" s="261"/>
      <c r="E50" s="262"/>
      <c r="F50" s="139"/>
      <c r="G50" s="139"/>
      <c r="H50" s="139"/>
      <c r="I50" s="139"/>
      <c r="J50" s="139"/>
      <c r="K50" s="139"/>
      <c r="L50" s="139"/>
      <c r="M50" s="139"/>
      <c r="N50" s="139"/>
      <c r="O50" s="139"/>
      <c r="P50" s="139"/>
      <c r="Q50" s="139"/>
      <c r="R50" s="139"/>
      <c r="S50" s="139"/>
      <c r="T50" s="139"/>
      <c r="U50" s="139"/>
      <c r="V50" s="139"/>
      <c r="W50" s="139"/>
      <c r="X50" s="139"/>
      <c r="Y50" s="139"/>
      <c r="Z50" s="140"/>
      <c r="AA50" s="140"/>
      <c r="AB50" s="140"/>
      <c r="AC50" s="140"/>
      <c r="AD50" s="140"/>
      <c r="AE50" s="140"/>
      <c r="AF50" s="140"/>
      <c r="AG50" s="140"/>
      <c r="AH50" s="140"/>
      <c r="AI50" s="140"/>
      <c r="AJ50" s="140"/>
      <c r="AK50" s="140"/>
      <c r="AL50" s="140"/>
      <c r="AM50" s="140"/>
      <c r="AN50" s="140"/>
      <c r="AO50" s="140"/>
      <c r="AP50" s="140"/>
      <c r="AQ50" s="140"/>
      <c r="AR50" s="140"/>
      <c r="AS50" s="140"/>
      <c r="AT50" s="50" t="str">
        <f t="shared" si="2"/>
        <v xml:space="preserve"> </v>
      </c>
      <c r="AU50" s="50"/>
    </row>
    <row r="51" spans="1:47" ht="12" customHeight="1" x14ac:dyDescent="0.2">
      <c r="A51" s="148">
        <f>'S. Listesi'!B49</f>
        <v>46</v>
      </c>
      <c r="B51" s="47" t="str">
        <f>IF('S. Listesi'!C49=0," ",'S. Listesi'!C49)</f>
        <v xml:space="preserve"> </v>
      </c>
      <c r="C51" s="260" t="str">
        <f>IF('S. Listesi'!D49=0," ",'S. Listesi'!D49)</f>
        <v xml:space="preserve"> </v>
      </c>
      <c r="D51" s="261"/>
      <c r="E51" s="262"/>
      <c r="F51" s="139"/>
      <c r="G51" s="139"/>
      <c r="H51" s="139"/>
      <c r="I51" s="139"/>
      <c r="J51" s="139"/>
      <c r="K51" s="139"/>
      <c r="L51" s="139"/>
      <c r="M51" s="139"/>
      <c r="N51" s="139"/>
      <c r="O51" s="139"/>
      <c r="P51" s="139"/>
      <c r="Q51" s="139"/>
      <c r="R51" s="139"/>
      <c r="S51" s="139"/>
      <c r="T51" s="139"/>
      <c r="U51" s="139"/>
      <c r="V51" s="139"/>
      <c r="W51" s="139"/>
      <c r="X51" s="139"/>
      <c r="Y51" s="139"/>
      <c r="Z51" s="140"/>
      <c r="AA51" s="140"/>
      <c r="AB51" s="140"/>
      <c r="AC51" s="140"/>
      <c r="AD51" s="140"/>
      <c r="AE51" s="140"/>
      <c r="AF51" s="140"/>
      <c r="AG51" s="140"/>
      <c r="AH51" s="140"/>
      <c r="AI51" s="140"/>
      <c r="AJ51" s="140"/>
      <c r="AK51" s="140"/>
      <c r="AL51" s="140"/>
      <c r="AM51" s="140"/>
      <c r="AN51" s="140"/>
      <c r="AO51" s="140"/>
      <c r="AP51" s="140"/>
      <c r="AQ51" s="140"/>
      <c r="AR51" s="140"/>
      <c r="AS51" s="140"/>
      <c r="AT51" s="50" t="str">
        <f t="shared" si="2"/>
        <v xml:space="preserve"> </v>
      </c>
      <c r="AU51" s="50"/>
    </row>
    <row r="52" spans="1:47" ht="12" customHeight="1" x14ac:dyDescent="0.2">
      <c r="A52" s="148">
        <f>'S. Listesi'!B50</f>
        <v>47</v>
      </c>
      <c r="B52" s="47" t="str">
        <f>IF('S. Listesi'!C50=0," ",'S. Listesi'!C50)</f>
        <v xml:space="preserve"> </v>
      </c>
      <c r="C52" s="260" t="str">
        <f>IF('S. Listesi'!D50=0," ",'S. Listesi'!D50)</f>
        <v xml:space="preserve"> </v>
      </c>
      <c r="D52" s="261"/>
      <c r="E52" s="262"/>
      <c r="F52" s="139"/>
      <c r="G52" s="139"/>
      <c r="H52" s="139"/>
      <c r="I52" s="139"/>
      <c r="J52" s="139"/>
      <c r="K52" s="139"/>
      <c r="L52" s="139"/>
      <c r="M52" s="139"/>
      <c r="N52" s="139"/>
      <c r="O52" s="139"/>
      <c r="P52" s="139"/>
      <c r="Q52" s="139"/>
      <c r="R52" s="139"/>
      <c r="S52" s="139"/>
      <c r="T52" s="139"/>
      <c r="U52" s="139"/>
      <c r="V52" s="139"/>
      <c r="W52" s="139"/>
      <c r="X52" s="139"/>
      <c r="Y52" s="139"/>
      <c r="Z52" s="140"/>
      <c r="AA52" s="140"/>
      <c r="AB52" s="140"/>
      <c r="AC52" s="140"/>
      <c r="AD52" s="140"/>
      <c r="AE52" s="140"/>
      <c r="AF52" s="140"/>
      <c r="AG52" s="140"/>
      <c r="AH52" s="140"/>
      <c r="AI52" s="140"/>
      <c r="AJ52" s="140"/>
      <c r="AK52" s="140"/>
      <c r="AL52" s="140"/>
      <c r="AM52" s="140"/>
      <c r="AN52" s="140"/>
      <c r="AO52" s="140"/>
      <c r="AP52" s="140"/>
      <c r="AQ52" s="140"/>
      <c r="AR52" s="140"/>
      <c r="AS52" s="140"/>
      <c r="AT52" s="50" t="str">
        <f t="shared" si="2"/>
        <v xml:space="preserve"> </v>
      </c>
      <c r="AU52" s="50"/>
    </row>
    <row r="53" spans="1:47" ht="12" customHeight="1" x14ac:dyDescent="0.2">
      <c r="A53" s="148">
        <f>'S. Listesi'!B51</f>
        <v>48</v>
      </c>
      <c r="B53" s="47" t="str">
        <f>IF('S. Listesi'!C51=0," ",'S. Listesi'!C51)</f>
        <v xml:space="preserve"> </v>
      </c>
      <c r="C53" s="260" t="str">
        <f>IF('S. Listesi'!D51=0," ",'S. Listesi'!D51)</f>
        <v xml:space="preserve"> </v>
      </c>
      <c r="D53" s="261"/>
      <c r="E53" s="262"/>
      <c r="F53" s="139"/>
      <c r="G53" s="139"/>
      <c r="H53" s="139"/>
      <c r="I53" s="139"/>
      <c r="J53" s="139"/>
      <c r="K53" s="139"/>
      <c r="L53" s="139"/>
      <c r="M53" s="139"/>
      <c r="N53" s="139"/>
      <c r="O53" s="139"/>
      <c r="P53" s="139"/>
      <c r="Q53" s="139"/>
      <c r="R53" s="139"/>
      <c r="S53" s="139"/>
      <c r="T53" s="139"/>
      <c r="U53" s="139"/>
      <c r="V53" s="139"/>
      <c r="W53" s="139"/>
      <c r="X53" s="139"/>
      <c r="Y53" s="139"/>
      <c r="Z53" s="140"/>
      <c r="AA53" s="140"/>
      <c r="AB53" s="140"/>
      <c r="AC53" s="140"/>
      <c r="AD53" s="140"/>
      <c r="AE53" s="140"/>
      <c r="AF53" s="140"/>
      <c r="AG53" s="140"/>
      <c r="AH53" s="140"/>
      <c r="AI53" s="140"/>
      <c r="AJ53" s="140"/>
      <c r="AK53" s="140"/>
      <c r="AL53" s="140"/>
      <c r="AM53" s="140"/>
      <c r="AN53" s="140"/>
      <c r="AO53" s="140"/>
      <c r="AP53" s="140"/>
      <c r="AQ53" s="140"/>
      <c r="AR53" s="140"/>
      <c r="AS53" s="140"/>
      <c r="AT53" s="50" t="str">
        <f t="shared" si="2"/>
        <v xml:space="preserve"> </v>
      </c>
      <c r="AU53" s="50"/>
    </row>
    <row r="54" spans="1:47" ht="12" customHeight="1" x14ac:dyDescent="0.2">
      <c r="A54" s="148">
        <f>'S. Listesi'!B52</f>
        <v>49</v>
      </c>
      <c r="B54" s="47" t="str">
        <f>IF('S. Listesi'!C52=0," ",'S. Listesi'!C52)</f>
        <v xml:space="preserve"> </v>
      </c>
      <c r="C54" s="260" t="str">
        <f>IF('S. Listesi'!D52=0," ",'S. Listesi'!D52)</f>
        <v xml:space="preserve"> </v>
      </c>
      <c r="D54" s="261"/>
      <c r="E54" s="262"/>
      <c r="F54" s="139"/>
      <c r="G54" s="139"/>
      <c r="H54" s="139"/>
      <c r="I54" s="139"/>
      <c r="J54" s="139"/>
      <c r="K54" s="139"/>
      <c r="L54" s="139"/>
      <c r="M54" s="139"/>
      <c r="N54" s="139"/>
      <c r="O54" s="139"/>
      <c r="P54" s="139"/>
      <c r="Q54" s="139"/>
      <c r="R54" s="139"/>
      <c r="S54" s="139"/>
      <c r="T54" s="139"/>
      <c r="U54" s="139"/>
      <c r="V54" s="139"/>
      <c r="W54" s="139"/>
      <c r="X54" s="139"/>
      <c r="Y54" s="139"/>
      <c r="Z54" s="140"/>
      <c r="AA54" s="140"/>
      <c r="AB54" s="140"/>
      <c r="AC54" s="140"/>
      <c r="AD54" s="140"/>
      <c r="AE54" s="140"/>
      <c r="AF54" s="140"/>
      <c r="AG54" s="140"/>
      <c r="AH54" s="140"/>
      <c r="AI54" s="140"/>
      <c r="AJ54" s="140"/>
      <c r="AK54" s="140"/>
      <c r="AL54" s="140"/>
      <c r="AM54" s="140"/>
      <c r="AN54" s="140"/>
      <c r="AO54" s="140"/>
      <c r="AP54" s="140"/>
      <c r="AQ54" s="140"/>
      <c r="AR54" s="140"/>
      <c r="AS54" s="140"/>
      <c r="AT54" s="50" t="str">
        <f t="shared" si="2"/>
        <v xml:space="preserve"> </v>
      </c>
      <c r="AU54" s="50"/>
    </row>
    <row r="55" spans="1:47" ht="12" customHeight="1" x14ac:dyDescent="0.2">
      <c r="A55" s="148">
        <f>'S. Listesi'!B53</f>
        <v>50</v>
      </c>
      <c r="B55" s="47" t="str">
        <f>IF('S. Listesi'!C53=0," ",'S. Listesi'!C53)</f>
        <v xml:space="preserve"> </v>
      </c>
      <c r="C55" s="260" t="str">
        <f>IF('S. Listesi'!D53=0," ",'S. Listesi'!D53)</f>
        <v xml:space="preserve"> </v>
      </c>
      <c r="D55" s="261"/>
      <c r="E55" s="262"/>
      <c r="F55" s="139"/>
      <c r="G55" s="139"/>
      <c r="H55" s="139"/>
      <c r="I55" s="139"/>
      <c r="J55" s="139"/>
      <c r="K55" s="139"/>
      <c r="L55" s="139"/>
      <c r="M55" s="139"/>
      <c r="N55" s="139"/>
      <c r="O55" s="139"/>
      <c r="P55" s="139"/>
      <c r="Q55" s="139"/>
      <c r="R55" s="139"/>
      <c r="S55" s="139"/>
      <c r="T55" s="139"/>
      <c r="U55" s="139"/>
      <c r="V55" s="139"/>
      <c r="W55" s="139"/>
      <c r="X55" s="139"/>
      <c r="Y55" s="139"/>
      <c r="Z55" s="140"/>
      <c r="AA55" s="140"/>
      <c r="AB55" s="140"/>
      <c r="AC55" s="140"/>
      <c r="AD55" s="140"/>
      <c r="AE55" s="140"/>
      <c r="AF55" s="140"/>
      <c r="AG55" s="140"/>
      <c r="AH55" s="140"/>
      <c r="AI55" s="140"/>
      <c r="AJ55" s="140"/>
      <c r="AK55" s="140"/>
      <c r="AL55" s="140"/>
      <c r="AM55" s="140"/>
      <c r="AN55" s="140"/>
      <c r="AO55" s="140"/>
      <c r="AP55" s="140"/>
      <c r="AQ55" s="140"/>
      <c r="AR55" s="140"/>
      <c r="AS55" s="140"/>
      <c r="AT55" s="50" t="str">
        <f t="shared" si="2"/>
        <v xml:space="preserve"> </v>
      </c>
      <c r="AU55" s="50"/>
    </row>
    <row r="56" spans="1:47" ht="12" customHeight="1" x14ac:dyDescent="0.2">
      <c r="A56" s="148">
        <f>'S. Listesi'!B54</f>
        <v>51</v>
      </c>
      <c r="B56" s="47" t="str">
        <f>IF('S. Listesi'!C54=0," ",'S. Listesi'!C54)</f>
        <v xml:space="preserve"> </v>
      </c>
      <c r="C56" s="260" t="str">
        <f>IF('S. Listesi'!D54=0," ",'S. Listesi'!D54)</f>
        <v xml:space="preserve"> </v>
      </c>
      <c r="D56" s="261"/>
      <c r="E56" s="262"/>
      <c r="F56" s="139"/>
      <c r="G56" s="139"/>
      <c r="H56" s="139"/>
      <c r="I56" s="139"/>
      <c r="J56" s="139"/>
      <c r="K56" s="139"/>
      <c r="L56" s="139"/>
      <c r="M56" s="139"/>
      <c r="N56" s="139"/>
      <c r="O56" s="139"/>
      <c r="P56" s="139"/>
      <c r="Q56" s="139"/>
      <c r="R56" s="139"/>
      <c r="S56" s="139"/>
      <c r="T56" s="139"/>
      <c r="U56" s="139"/>
      <c r="V56" s="139"/>
      <c r="W56" s="139"/>
      <c r="X56" s="139"/>
      <c r="Y56" s="139"/>
      <c r="Z56" s="140"/>
      <c r="AA56" s="140"/>
      <c r="AB56" s="140"/>
      <c r="AC56" s="140"/>
      <c r="AD56" s="140"/>
      <c r="AE56" s="140"/>
      <c r="AF56" s="140"/>
      <c r="AG56" s="140"/>
      <c r="AH56" s="140"/>
      <c r="AI56" s="140"/>
      <c r="AJ56" s="140"/>
      <c r="AK56" s="140"/>
      <c r="AL56" s="140"/>
      <c r="AM56" s="140"/>
      <c r="AN56" s="140"/>
      <c r="AO56" s="140"/>
      <c r="AP56" s="140"/>
      <c r="AQ56" s="140"/>
      <c r="AR56" s="140"/>
      <c r="AS56" s="140"/>
      <c r="AT56" s="50" t="str">
        <f t="shared" si="2"/>
        <v xml:space="preserve"> </v>
      </c>
      <c r="AU56" s="50"/>
    </row>
    <row r="57" spans="1:47" ht="12" customHeight="1" x14ac:dyDescent="0.2">
      <c r="A57" s="148">
        <f>'S. Listesi'!B55</f>
        <v>52</v>
      </c>
      <c r="B57" s="47" t="str">
        <f>IF('S. Listesi'!C55=0," ",'S. Listesi'!C55)</f>
        <v xml:space="preserve"> </v>
      </c>
      <c r="C57" s="260" t="str">
        <f>IF('S. Listesi'!D55=0," ",'S. Listesi'!D55)</f>
        <v xml:space="preserve"> </v>
      </c>
      <c r="D57" s="261"/>
      <c r="E57" s="262"/>
      <c r="F57" s="139"/>
      <c r="G57" s="139"/>
      <c r="H57" s="139"/>
      <c r="I57" s="139"/>
      <c r="J57" s="139"/>
      <c r="K57" s="139"/>
      <c r="L57" s="139"/>
      <c r="M57" s="139"/>
      <c r="N57" s="139"/>
      <c r="O57" s="139"/>
      <c r="P57" s="139"/>
      <c r="Q57" s="139"/>
      <c r="R57" s="139"/>
      <c r="S57" s="139"/>
      <c r="T57" s="139"/>
      <c r="U57" s="139"/>
      <c r="V57" s="139"/>
      <c r="W57" s="139"/>
      <c r="X57" s="139"/>
      <c r="Y57" s="139"/>
      <c r="Z57" s="140"/>
      <c r="AA57" s="140"/>
      <c r="AB57" s="140"/>
      <c r="AC57" s="140"/>
      <c r="AD57" s="140"/>
      <c r="AE57" s="140"/>
      <c r="AF57" s="140"/>
      <c r="AG57" s="140"/>
      <c r="AH57" s="140"/>
      <c r="AI57" s="140"/>
      <c r="AJ57" s="140"/>
      <c r="AK57" s="140"/>
      <c r="AL57" s="140"/>
      <c r="AM57" s="140"/>
      <c r="AN57" s="140"/>
      <c r="AO57" s="140"/>
      <c r="AP57" s="140"/>
      <c r="AQ57" s="140"/>
      <c r="AR57" s="140"/>
      <c r="AS57" s="140"/>
      <c r="AT57" s="50" t="str">
        <f t="shared" si="2"/>
        <v xml:space="preserve"> </v>
      </c>
      <c r="AU57" s="50"/>
    </row>
    <row r="58" spans="1:47" ht="12" customHeight="1" x14ac:dyDescent="0.2">
      <c r="A58" s="148">
        <f>'S. Listesi'!B56</f>
        <v>53</v>
      </c>
      <c r="B58" s="47" t="str">
        <f>IF('S. Listesi'!C56=0," ",'S. Listesi'!C56)</f>
        <v xml:space="preserve"> </v>
      </c>
      <c r="C58" s="260" t="str">
        <f>IF('S. Listesi'!D56=0," ",'S. Listesi'!D56)</f>
        <v xml:space="preserve"> </v>
      </c>
      <c r="D58" s="261"/>
      <c r="E58" s="262"/>
      <c r="F58" s="139"/>
      <c r="G58" s="139"/>
      <c r="H58" s="139"/>
      <c r="I58" s="139"/>
      <c r="J58" s="139"/>
      <c r="K58" s="139"/>
      <c r="L58" s="139"/>
      <c r="M58" s="139"/>
      <c r="N58" s="139"/>
      <c r="O58" s="139"/>
      <c r="P58" s="139"/>
      <c r="Q58" s="139"/>
      <c r="R58" s="139"/>
      <c r="S58" s="139"/>
      <c r="T58" s="139"/>
      <c r="U58" s="139"/>
      <c r="V58" s="139"/>
      <c r="W58" s="139"/>
      <c r="X58" s="139"/>
      <c r="Y58" s="139"/>
      <c r="Z58" s="140"/>
      <c r="AA58" s="140"/>
      <c r="AB58" s="140"/>
      <c r="AC58" s="140"/>
      <c r="AD58" s="140"/>
      <c r="AE58" s="140"/>
      <c r="AF58" s="140"/>
      <c r="AG58" s="140"/>
      <c r="AH58" s="140"/>
      <c r="AI58" s="140"/>
      <c r="AJ58" s="140"/>
      <c r="AK58" s="140"/>
      <c r="AL58" s="140"/>
      <c r="AM58" s="140"/>
      <c r="AN58" s="140"/>
      <c r="AO58" s="140"/>
      <c r="AP58" s="140"/>
      <c r="AQ58" s="140"/>
      <c r="AR58" s="140"/>
      <c r="AS58" s="140"/>
      <c r="AT58" s="50" t="str">
        <f t="shared" si="2"/>
        <v xml:space="preserve"> </v>
      </c>
      <c r="AU58" s="50"/>
    </row>
    <row r="59" spans="1:47" ht="12" customHeight="1" x14ac:dyDescent="0.2">
      <c r="A59" s="148">
        <f>'S. Listesi'!B57</f>
        <v>54</v>
      </c>
      <c r="B59" s="47" t="str">
        <f>IF('S. Listesi'!C57=0," ",'S. Listesi'!C57)</f>
        <v xml:space="preserve"> </v>
      </c>
      <c r="C59" s="260" t="str">
        <f>IF('S. Listesi'!D57=0," ",'S. Listesi'!D57)</f>
        <v xml:space="preserve"> </v>
      </c>
      <c r="D59" s="261"/>
      <c r="E59" s="262"/>
      <c r="F59" s="139"/>
      <c r="G59" s="139"/>
      <c r="H59" s="139"/>
      <c r="I59" s="139"/>
      <c r="J59" s="139"/>
      <c r="K59" s="139"/>
      <c r="L59" s="139"/>
      <c r="M59" s="139"/>
      <c r="N59" s="139"/>
      <c r="O59" s="139"/>
      <c r="P59" s="139"/>
      <c r="Q59" s="139"/>
      <c r="R59" s="139"/>
      <c r="S59" s="139"/>
      <c r="T59" s="139"/>
      <c r="U59" s="139"/>
      <c r="V59" s="139"/>
      <c r="W59" s="139"/>
      <c r="X59" s="139"/>
      <c r="Y59" s="139"/>
      <c r="Z59" s="140"/>
      <c r="AA59" s="140"/>
      <c r="AB59" s="140"/>
      <c r="AC59" s="140"/>
      <c r="AD59" s="140"/>
      <c r="AE59" s="140"/>
      <c r="AF59" s="140"/>
      <c r="AG59" s="140"/>
      <c r="AH59" s="140"/>
      <c r="AI59" s="140"/>
      <c r="AJ59" s="140"/>
      <c r="AK59" s="140"/>
      <c r="AL59" s="140"/>
      <c r="AM59" s="140"/>
      <c r="AN59" s="140"/>
      <c r="AO59" s="140"/>
      <c r="AP59" s="140"/>
      <c r="AQ59" s="140"/>
      <c r="AR59" s="140"/>
      <c r="AS59" s="140"/>
      <c r="AT59" s="50" t="str">
        <f t="shared" si="2"/>
        <v xml:space="preserve"> </v>
      </c>
      <c r="AU59" s="50"/>
    </row>
    <row r="60" spans="1:47" ht="12" customHeight="1" x14ac:dyDescent="0.2">
      <c r="A60" s="148">
        <f>'S. Listesi'!B58</f>
        <v>55</v>
      </c>
      <c r="B60" s="47" t="str">
        <f>IF('S. Listesi'!C58=0," ",'S. Listesi'!C58)</f>
        <v xml:space="preserve"> </v>
      </c>
      <c r="C60" s="260" t="str">
        <f>IF('S. Listesi'!D58=0," ",'S. Listesi'!D58)</f>
        <v xml:space="preserve"> </v>
      </c>
      <c r="D60" s="261"/>
      <c r="E60" s="262"/>
      <c r="F60" s="139"/>
      <c r="G60" s="139"/>
      <c r="H60" s="139"/>
      <c r="I60" s="139"/>
      <c r="J60" s="139"/>
      <c r="K60" s="139"/>
      <c r="L60" s="139"/>
      <c r="M60" s="139"/>
      <c r="N60" s="139"/>
      <c r="O60" s="139"/>
      <c r="P60" s="139"/>
      <c r="Q60" s="139"/>
      <c r="R60" s="139"/>
      <c r="S60" s="139"/>
      <c r="T60" s="139"/>
      <c r="U60" s="139"/>
      <c r="V60" s="139"/>
      <c r="W60" s="139"/>
      <c r="X60" s="139"/>
      <c r="Y60" s="139"/>
      <c r="Z60" s="140"/>
      <c r="AA60" s="140"/>
      <c r="AB60" s="140"/>
      <c r="AC60" s="140"/>
      <c r="AD60" s="140"/>
      <c r="AE60" s="140"/>
      <c r="AF60" s="140"/>
      <c r="AG60" s="140"/>
      <c r="AH60" s="140"/>
      <c r="AI60" s="140"/>
      <c r="AJ60" s="140"/>
      <c r="AK60" s="140"/>
      <c r="AL60" s="140"/>
      <c r="AM60" s="140"/>
      <c r="AN60" s="140"/>
      <c r="AO60" s="140"/>
      <c r="AP60" s="140"/>
      <c r="AQ60" s="140"/>
      <c r="AR60" s="140"/>
      <c r="AS60" s="140"/>
      <c r="AT60" s="50" t="str">
        <f t="shared" si="2"/>
        <v xml:space="preserve"> </v>
      </c>
      <c r="AU60" s="50"/>
    </row>
    <row r="61" spans="1:47" ht="12" customHeight="1" x14ac:dyDescent="0.2">
      <c r="A61" s="148">
        <f>'S. Listesi'!B59</f>
        <v>56</v>
      </c>
      <c r="B61" s="47" t="str">
        <f>IF('S. Listesi'!C59=0," ",'S. Listesi'!C59)</f>
        <v xml:space="preserve"> </v>
      </c>
      <c r="C61" s="260" t="str">
        <f>IF('S. Listesi'!D59=0," ",'S. Listesi'!D59)</f>
        <v xml:space="preserve"> </v>
      </c>
      <c r="D61" s="261"/>
      <c r="E61" s="262"/>
      <c r="F61" s="139"/>
      <c r="G61" s="139"/>
      <c r="H61" s="139"/>
      <c r="I61" s="139"/>
      <c r="J61" s="139"/>
      <c r="K61" s="139"/>
      <c r="L61" s="139"/>
      <c r="M61" s="139"/>
      <c r="N61" s="139"/>
      <c r="O61" s="139"/>
      <c r="P61" s="139"/>
      <c r="Q61" s="139"/>
      <c r="R61" s="139"/>
      <c r="S61" s="139"/>
      <c r="T61" s="139"/>
      <c r="U61" s="139"/>
      <c r="V61" s="139"/>
      <c r="W61" s="139"/>
      <c r="X61" s="139"/>
      <c r="Y61" s="139"/>
      <c r="Z61" s="140"/>
      <c r="AA61" s="140"/>
      <c r="AB61" s="140"/>
      <c r="AC61" s="140"/>
      <c r="AD61" s="140"/>
      <c r="AE61" s="140"/>
      <c r="AF61" s="140"/>
      <c r="AG61" s="140"/>
      <c r="AH61" s="140"/>
      <c r="AI61" s="140"/>
      <c r="AJ61" s="140"/>
      <c r="AK61" s="140"/>
      <c r="AL61" s="140"/>
      <c r="AM61" s="140"/>
      <c r="AN61" s="140"/>
      <c r="AO61" s="140"/>
      <c r="AP61" s="140"/>
      <c r="AQ61" s="140"/>
      <c r="AR61" s="140"/>
      <c r="AS61" s="140"/>
      <c r="AT61" s="50" t="str">
        <f t="shared" si="2"/>
        <v xml:space="preserve"> </v>
      </c>
      <c r="AU61" s="50"/>
    </row>
    <row r="62" spans="1:47" ht="12" customHeight="1" x14ac:dyDescent="0.2">
      <c r="A62" s="148">
        <f>'S. Listesi'!B60</f>
        <v>57</v>
      </c>
      <c r="B62" s="47" t="str">
        <f>IF('S. Listesi'!C60=0," ",'S. Listesi'!C60)</f>
        <v xml:space="preserve"> </v>
      </c>
      <c r="C62" s="260" t="str">
        <f>IF('S. Listesi'!D60=0," ",'S. Listesi'!D60)</f>
        <v xml:space="preserve"> </v>
      </c>
      <c r="D62" s="261"/>
      <c r="E62" s="262"/>
      <c r="F62" s="139"/>
      <c r="G62" s="139"/>
      <c r="H62" s="139"/>
      <c r="I62" s="139"/>
      <c r="J62" s="139"/>
      <c r="K62" s="139"/>
      <c r="L62" s="139"/>
      <c r="M62" s="139"/>
      <c r="N62" s="139"/>
      <c r="O62" s="139"/>
      <c r="P62" s="139"/>
      <c r="Q62" s="139"/>
      <c r="R62" s="139"/>
      <c r="S62" s="139"/>
      <c r="T62" s="139"/>
      <c r="U62" s="139"/>
      <c r="V62" s="139"/>
      <c r="W62" s="139"/>
      <c r="X62" s="139"/>
      <c r="Y62" s="139"/>
      <c r="Z62" s="140"/>
      <c r="AA62" s="140"/>
      <c r="AB62" s="140"/>
      <c r="AC62" s="140"/>
      <c r="AD62" s="140"/>
      <c r="AE62" s="140"/>
      <c r="AF62" s="140"/>
      <c r="AG62" s="140"/>
      <c r="AH62" s="140"/>
      <c r="AI62" s="140"/>
      <c r="AJ62" s="140"/>
      <c r="AK62" s="140"/>
      <c r="AL62" s="140"/>
      <c r="AM62" s="140"/>
      <c r="AN62" s="140"/>
      <c r="AO62" s="140"/>
      <c r="AP62" s="140"/>
      <c r="AQ62" s="140"/>
      <c r="AR62" s="140"/>
      <c r="AS62" s="140"/>
      <c r="AT62" s="50" t="str">
        <f t="shared" si="2"/>
        <v xml:space="preserve"> </v>
      </c>
      <c r="AU62" s="50"/>
    </row>
    <row r="63" spans="1:47" ht="12" customHeight="1" x14ac:dyDescent="0.2">
      <c r="A63" s="148">
        <f>'S. Listesi'!B61</f>
        <v>58</v>
      </c>
      <c r="B63" s="47" t="str">
        <f>IF('S. Listesi'!C61=0," ",'S. Listesi'!C61)</f>
        <v xml:space="preserve"> </v>
      </c>
      <c r="C63" s="260" t="str">
        <f>IF('S. Listesi'!D61=0," ",'S. Listesi'!D61)</f>
        <v xml:space="preserve"> </v>
      </c>
      <c r="D63" s="261"/>
      <c r="E63" s="262"/>
      <c r="F63" s="139"/>
      <c r="G63" s="139"/>
      <c r="H63" s="139"/>
      <c r="I63" s="139"/>
      <c r="J63" s="139"/>
      <c r="K63" s="139"/>
      <c r="L63" s="139"/>
      <c r="M63" s="139"/>
      <c r="N63" s="139"/>
      <c r="O63" s="139"/>
      <c r="P63" s="139"/>
      <c r="Q63" s="139"/>
      <c r="R63" s="139"/>
      <c r="S63" s="139"/>
      <c r="T63" s="139"/>
      <c r="U63" s="139"/>
      <c r="V63" s="139"/>
      <c r="W63" s="139"/>
      <c r="X63" s="139"/>
      <c r="Y63" s="139"/>
      <c r="Z63" s="140"/>
      <c r="AA63" s="140"/>
      <c r="AB63" s="140"/>
      <c r="AC63" s="140"/>
      <c r="AD63" s="140"/>
      <c r="AE63" s="140"/>
      <c r="AF63" s="140"/>
      <c r="AG63" s="140"/>
      <c r="AH63" s="140"/>
      <c r="AI63" s="140"/>
      <c r="AJ63" s="140"/>
      <c r="AK63" s="140"/>
      <c r="AL63" s="140"/>
      <c r="AM63" s="140"/>
      <c r="AN63" s="140"/>
      <c r="AO63" s="140"/>
      <c r="AP63" s="140"/>
      <c r="AQ63" s="140"/>
      <c r="AR63" s="140"/>
      <c r="AS63" s="140"/>
      <c r="AT63" s="50" t="str">
        <f t="shared" si="2"/>
        <v xml:space="preserve"> </v>
      </c>
      <c r="AU63" s="50"/>
    </row>
    <row r="64" spans="1:47" ht="12" customHeight="1" x14ac:dyDescent="0.2">
      <c r="A64" s="148">
        <f>'S. Listesi'!B62</f>
        <v>59</v>
      </c>
      <c r="B64" s="47" t="str">
        <f>IF('S. Listesi'!C62=0," ",'S. Listesi'!C62)</f>
        <v xml:space="preserve"> </v>
      </c>
      <c r="C64" s="260" t="str">
        <f>IF('S. Listesi'!D62=0," ",'S. Listesi'!D62)</f>
        <v xml:space="preserve"> </v>
      </c>
      <c r="D64" s="261"/>
      <c r="E64" s="262"/>
      <c r="F64" s="139"/>
      <c r="G64" s="139"/>
      <c r="H64" s="139"/>
      <c r="I64" s="139"/>
      <c r="J64" s="139"/>
      <c r="K64" s="139"/>
      <c r="L64" s="139"/>
      <c r="M64" s="139"/>
      <c r="N64" s="139"/>
      <c r="O64" s="139"/>
      <c r="P64" s="139"/>
      <c r="Q64" s="139"/>
      <c r="R64" s="139"/>
      <c r="S64" s="139"/>
      <c r="T64" s="139"/>
      <c r="U64" s="139"/>
      <c r="V64" s="139"/>
      <c r="W64" s="139"/>
      <c r="X64" s="139"/>
      <c r="Y64" s="139"/>
      <c r="Z64" s="140"/>
      <c r="AA64" s="140"/>
      <c r="AB64" s="140"/>
      <c r="AC64" s="140"/>
      <c r="AD64" s="140"/>
      <c r="AE64" s="140"/>
      <c r="AF64" s="140"/>
      <c r="AG64" s="140"/>
      <c r="AH64" s="140"/>
      <c r="AI64" s="140"/>
      <c r="AJ64" s="140"/>
      <c r="AK64" s="140"/>
      <c r="AL64" s="140"/>
      <c r="AM64" s="140"/>
      <c r="AN64" s="140"/>
      <c r="AO64" s="140"/>
      <c r="AP64" s="140"/>
      <c r="AQ64" s="140"/>
      <c r="AR64" s="140"/>
      <c r="AS64" s="140"/>
      <c r="AT64" s="50" t="str">
        <f t="shared" si="2"/>
        <v xml:space="preserve"> </v>
      </c>
      <c r="AU64" s="50"/>
    </row>
    <row r="65" spans="1:47" ht="12" customHeight="1" x14ac:dyDescent="0.2">
      <c r="A65" s="148">
        <f>'S. Listesi'!B63</f>
        <v>60</v>
      </c>
      <c r="B65" s="47" t="str">
        <f>IF('S. Listesi'!C63=0," ",'S. Listesi'!C63)</f>
        <v xml:space="preserve"> </v>
      </c>
      <c r="C65" s="260" t="str">
        <f>IF('S. Listesi'!D63=0," ",'S. Listesi'!D63)</f>
        <v xml:space="preserve"> </v>
      </c>
      <c r="D65" s="261"/>
      <c r="E65" s="262"/>
      <c r="F65" s="139"/>
      <c r="G65" s="139"/>
      <c r="H65" s="139"/>
      <c r="I65" s="139"/>
      <c r="J65" s="139"/>
      <c r="K65" s="139"/>
      <c r="L65" s="139"/>
      <c r="M65" s="139"/>
      <c r="N65" s="139"/>
      <c r="O65" s="139"/>
      <c r="P65" s="139"/>
      <c r="Q65" s="139"/>
      <c r="R65" s="139"/>
      <c r="S65" s="139"/>
      <c r="T65" s="139"/>
      <c r="U65" s="139"/>
      <c r="V65" s="139"/>
      <c r="W65" s="139"/>
      <c r="X65" s="139"/>
      <c r="Y65" s="139"/>
      <c r="Z65" s="140"/>
      <c r="AA65" s="140"/>
      <c r="AB65" s="140"/>
      <c r="AC65" s="140"/>
      <c r="AD65" s="140"/>
      <c r="AE65" s="140"/>
      <c r="AF65" s="140"/>
      <c r="AG65" s="140"/>
      <c r="AH65" s="140"/>
      <c r="AI65" s="140"/>
      <c r="AJ65" s="140"/>
      <c r="AK65" s="140"/>
      <c r="AL65" s="140"/>
      <c r="AM65" s="140"/>
      <c r="AN65" s="140"/>
      <c r="AO65" s="140"/>
      <c r="AP65" s="140"/>
      <c r="AQ65" s="140"/>
      <c r="AR65" s="140"/>
      <c r="AS65" s="140"/>
      <c r="AT65" s="50" t="str">
        <f t="shared" si="2"/>
        <v xml:space="preserve"> </v>
      </c>
      <c r="AU65" s="50"/>
    </row>
    <row r="66" spans="1:47" ht="12" customHeight="1" x14ac:dyDescent="0.2">
      <c r="A66" s="148">
        <f>'S. Listesi'!B64</f>
        <v>61</v>
      </c>
      <c r="B66" s="47" t="str">
        <f>IF('S. Listesi'!C64=0," ",'S. Listesi'!C64)</f>
        <v xml:space="preserve"> </v>
      </c>
      <c r="C66" s="260" t="str">
        <f>IF('S. Listesi'!D64=0," ",'S. Listesi'!D64)</f>
        <v xml:space="preserve"> </v>
      </c>
      <c r="D66" s="261"/>
      <c r="E66" s="262"/>
      <c r="F66" s="139"/>
      <c r="G66" s="139"/>
      <c r="H66" s="139"/>
      <c r="I66" s="139"/>
      <c r="J66" s="139"/>
      <c r="K66" s="139"/>
      <c r="L66" s="139"/>
      <c r="M66" s="139"/>
      <c r="N66" s="139"/>
      <c r="O66" s="139"/>
      <c r="P66" s="139"/>
      <c r="Q66" s="139"/>
      <c r="R66" s="139"/>
      <c r="S66" s="139"/>
      <c r="T66" s="139"/>
      <c r="U66" s="139"/>
      <c r="V66" s="139"/>
      <c r="W66" s="139"/>
      <c r="X66" s="139"/>
      <c r="Y66" s="139"/>
      <c r="Z66" s="140"/>
      <c r="AA66" s="140"/>
      <c r="AB66" s="140"/>
      <c r="AC66" s="140"/>
      <c r="AD66" s="140"/>
      <c r="AE66" s="140"/>
      <c r="AF66" s="140"/>
      <c r="AG66" s="140"/>
      <c r="AH66" s="140"/>
      <c r="AI66" s="140"/>
      <c r="AJ66" s="140"/>
      <c r="AK66" s="140"/>
      <c r="AL66" s="140"/>
      <c r="AM66" s="140"/>
      <c r="AN66" s="140"/>
      <c r="AO66" s="140"/>
      <c r="AP66" s="140"/>
      <c r="AQ66" s="140"/>
      <c r="AR66" s="140"/>
      <c r="AS66" s="140"/>
      <c r="AT66" s="50" t="str">
        <f t="shared" si="2"/>
        <v xml:space="preserve"> </v>
      </c>
      <c r="AU66" s="50"/>
    </row>
    <row r="67" spans="1:47" ht="12" customHeight="1" x14ac:dyDescent="0.2">
      <c r="A67" s="148">
        <f>'S. Listesi'!B65</f>
        <v>62</v>
      </c>
      <c r="B67" s="47" t="str">
        <f>IF('S. Listesi'!C65=0," ",'S. Listesi'!C65)</f>
        <v xml:space="preserve"> </v>
      </c>
      <c r="C67" s="260" t="str">
        <f>IF('S. Listesi'!D65=0," ",'S. Listesi'!D65)</f>
        <v xml:space="preserve"> </v>
      </c>
      <c r="D67" s="261"/>
      <c r="E67" s="262"/>
      <c r="F67" s="139"/>
      <c r="G67" s="139"/>
      <c r="H67" s="139"/>
      <c r="I67" s="139"/>
      <c r="J67" s="139"/>
      <c r="K67" s="139"/>
      <c r="L67" s="139"/>
      <c r="M67" s="139"/>
      <c r="N67" s="139"/>
      <c r="O67" s="139"/>
      <c r="P67" s="139"/>
      <c r="Q67" s="139"/>
      <c r="R67" s="139"/>
      <c r="S67" s="139"/>
      <c r="T67" s="139"/>
      <c r="U67" s="139"/>
      <c r="V67" s="139"/>
      <c r="W67" s="139"/>
      <c r="X67" s="139"/>
      <c r="Y67" s="139"/>
      <c r="Z67" s="140"/>
      <c r="AA67" s="140"/>
      <c r="AB67" s="140"/>
      <c r="AC67" s="140"/>
      <c r="AD67" s="140"/>
      <c r="AE67" s="140"/>
      <c r="AF67" s="140"/>
      <c r="AG67" s="140"/>
      <c r="AH67" s="140"/>
      <c r="AI67" s="140"/>
      <c r="AJ67" s="140"/>
      <c r="AK67" s="140"/>
      <c r="AL67" s="140"/>
      <c r="AM67" s="140"/>
      <c r="AN67" s="140"/>
      <c r="AO67" s="140"/>
      <c r="AP67" s="140"/>
      <c r="AQ67" s="140"/>
      <c r="AR67" s="140"/>
      <c r="AS67" s="140"/>
      <c r="AT67" s="50" t="str">
        <f t="shared" si="2"/>
        <v xml:space="preserve"> </v>
      </c>
      <c r="AU67" s="50"/>
    </row>
    <row r="68" spans="1:47" ht="12" customHeight="1" x14ac:dyDescent="0.2">
      <c r="A68" s="148">
        <f>'S. Listesi'!B66</f>
        <v>63</v>
      </c>
      <c r="B68" s="47" t="str">
        <f>IF('S. Listesi'!C66=0," ",'S. Listesi'!C66)</f>
        <v xml:space="preserve"> </v>
      </c>
      <c r="C68" s="260" t="str">
        <f>IF('S. Listesi'!D66=0," ",'S. Listesi'!D66)</f>
        <v xml:space="preserve"> </v>
      </c>
      <c r="D68" s="261"/>
      <c r="E68" s="262"/>
      <c r="F68" s="139"/>
      <c r="G68" s="139"/>
      <c r="H68" s="139"/>
      <c r="I68" s="139"/>
      <c r="J68" s="139"/>
      <c r="K68" s="139"/>
      <c r="L68" s="139"/>
      <c r="M68" s="139"/>
      <c r="N68" s="139"/>
      <c r="O68" s="139"/>
      <c r="P68" s="139"/>
      <c r="Q68" s="139"/>
      <c r="R68" s="139"/>
      <c r="S68" s="139"/>
      <c r="T68" s="139"/>
      <c r="U68" s="139"/>
      <c r="V68" s="139"/>
      <c r="W68" s="139"/>
      <c r="X68" s="139"/>
      <c r="Y68" s="139"/>
      <c r="Z68" s="140"/>
      <c r="AA68" s="140"/>
      <c r="AB68" s="140"/>
      <c r="AC68" s="140"/>
      <c r="AD68" s="140"/>
      <c r="AE68" s="140"/>
      <c r="AF68" s="140"/>
      <c r="AG68" s="140"/>
      <c r="AH68" s="140"/>
      <c r="AI68" s="140"/>
      <c r="AJ68" s="140"/>
      <c r="AK68" s="140"/>
      <c r="AL68" s="140"/>
      <c r="AM68" s="140"/>
      <c r="AN68" s="140"/>
      <c r="AO68" s="140"/>
      <c r="AP68" s="140"/>
      <c r="AQ68" s="140"/>
      <c r="AR68" s="140"/>
      <c r="AS68" s="140"/>
      <c r="AT68" s="50" t="str">
        <f t="shared" si="2"/>
        <v xml:space="preserve"> </v>
      </c>
      <c r="AU68" s="50"/>
    </row>
    <row r="69" spans="1:47" ht="12" customHeight="1" x14ac:dyDescent="0.2">
      <c r="A69" s="148">
        <f>'S. Listesi'!B67</f>
        <v>64</v>
      </c>
      <c r="B69" s="47" t="str">
        <f>IF('S. Listesi'!C67=0," ",'S. Listesi'!C67)</f>
        <v xml:space="preserve"> </v>
      </c>
      <c r="C69" s="260" t="str">
        <f>IF('S. Listesi'!D67=0," ",'S. Listesi'!D67)</f>
        <v xml:space="preserve"> </v>
      </c>
      <c r="D69" s="261"/>
      <c r="E69" s="262"/>
      <c r="F69" s="139"/>
      <c r="G69" s="139"/>
      <c r="H69" s="139"/>
      <c r="I69" s="139"/>
      <c r="J69" s="139"/>
      <c r="K69" s="139"/>
      <c r="L69" s="139"/>
      <c r="M69" s="139"/>
      <c r="N69" s="139"/>
      <c r="O69" s="139"/>
      <c r="P69" s="139"/>
      <c r="Q69" s="139"/>
      <c r="R69" s="139"/>
      <c r="S69" s="139"/>
      <c r="T69" s="139"/>
      <c r="U69" s="139"/>
      <c r="V69" s="139"/>
      <c r="W69" s="139"/>
      <c r="X69" s="139"/>
      <c r="Y69" s="139"/>
      <c r="Z69" s="140"/>
      <c r="AA69" s="140"/>
      <c r="AB69" s="140"/>
      <c r="AC69" s="140"/>
      <c r="AD69" s="140"/>
      <c r="AE69" s="140"/>
      <c r="AF69" s="140"/>
      <c r="AG69" s="140"/>
      <c r="AH69" s="140"/>
      <c r="AI69" s="140"/>
      <c r="AJ69" s="140"/>
      <c r="AK69" s="140"/>
      <c r="AL69" s="140"/>
      <c r="AM69" s="140"/>
      <c r="AN69" s="140"/>
      <c r="AO69" s="140"/>
      <c r="AP69" s="140"/>
      <c r="AQ69" s="140"/>
      <c r="AR69" s="140"/>
      <c r="AS69" s="140"/>
      <c r="AT69" s="50" t="str">
        <f t="shared" si="2"/>
        <v xml:space="preserve"> </v>
      </c>
      <c r="AU69" s="50"/>
    </row>
    <row r="70" spans="1:47" ht="12" customHeight="1" x14ac:dyDescent="0.2">
      <c r="A70" s="148">
        <f>'S. Listesi'!B68</f>
        <v>65</v>
      </c>
      <c r="B70" s="47" t="str">
        <f>IF('S. Listesi'!C68=0," ",'S. Listesi'!C68)</f>
        <v xml:space="preserve"> </v>
      </c>
      <c r="C70" s="260" t="str">
        <f>IF('S. Listesi'!D68=0," ",'S. Listesi'!D68)</f>
        <v xml:space="preserve"> </v>
      </c>
      <c r="D70" s="261"/>
      <c r="E70" s="262"/>
      <c r="F70" s="139"/>
      <c r="G70" s="139"/>
      <c r="H70" s="139"/>
      <c r="I70" s="139"/>
      <c r="J70" s="139"/>
      <c r="K70" s="139"/>
      <c r="L70" s="139"/>
      <c r="M70" s="139"/>
      <c r="N70" s="139"/>
      <c r="O70" s="139"/>
      <c r="P70" s="139"/>
      <c r="Q70" s="139"/>
      <c r="R70" s="139"/>
      <c r="S70" s="139"/>
      <c r="T70" s="139"/>
      <c r="U70" s="139"/>
      <c r="V70" s="139"/>
      <c r="W70" s="139"/>
      <c r="X70" s="139"/>
      <c r="Y70" s="139"/>
      <c r="Z70" s="140"/>
      <c r="AA70" s="140"/>
      <c r="AB70" s="140"/>
      <c r="AC70" s="140"/>
      <c r="AD70" s="140"/>
      <c r="AE70" s="140"/>
      <c r="AF70" s="140"/>
      <c r="AG70" s="140"/>
      <c r="AH70" s="140"/>
      <c r="AI70" s="140"/>
      <c r="AJ70" s="140"/>
      <c r="AK70" s="140"/>
      <c r="AL70" s="140"/>
      <c r="AM70" s="140"/>
      <c r="AN70" s="140"/>
      <c r="AO70" s="140"/>
      <c r="AP70" s="140"/>
      <c r="AQ70" s="140"/>
      <c r="AR70" s="140"/>
      <c r="AS70" s="140"/>
      <c r="AT70" s="50" t="str">
        <f t="shared" si="2"/>
        <v xml:space="preserve"> </v>
      </c>
      <c r="AU70" s="50"/>
    </row>
    <row r="71" spans="1:47" ht="12" customHeight="1" x14ac:dyDescent="0.2">
      <c r="A71" s="148">
        <f>'S. Listesi'!B69</f>
        <v>66</v>
      </c>
      <c r="B71" s="47" t="str">
        <f>IF('S. Listesi'!C69=0," ",'S. Listesi'!C69)</f>
        <v xml:space="preserve"> </v>
      </c>
      <c r="C71" s="260" t="str">
        <f>IF('S. Listesi'!D69=0," ",'S. Listesi'!D69)</f>
        <v xml:space="preserve"> </v>
      </c>
      <c r="D71" s="261"/>
      <c r="E71" s="262"/>
      <c r="F71" s="139"/>
      <c r="G71" s="139"/>
      <c r="H71" s="139"/>
      <c r="I71" s="139"/>
      <c r="J71" s="139"/>
      <c r="K71" s="139"/>
      <c r="L71" s="139"/>
      <c r="M71" s="139"/>
      <c r="N71" s="139"/>
      <c r="O71" s="139"/>
      <c r="P71" s="139"/>
      <c r="Q71" s="139"/>
      <c r="R71" s="139"/>
      <c r="S71" s="139"/>
      <c r="T71" s="139"/>
      <c r="U71" s="139"/>
      <c r="V71" s="139"/>
      <c r="W71" s="139"/>
      <c r="X71" s="139"/>
      <c r="Y71" s="139"/>
      <c r="Z71" s="140"/>
      <c r="AA71" s="140"/>
      <c r="AB71" s="140"/>
      <c r="AC71" s="140"/>
      <c r="AD71" s="140"/>
      <c r="AE71" s="140"/>
      <c r="AF71" s="140"/>
      <c r="AG71" s="140"/>
      <c r="AH71" s="140"/>
      <c r="AI71" s="140"/>
      <c r="AJ71" s="140"/>
      <c r="AK71" s="140"/>
      <c r="AL71" s="140"/>
      <c r="AM71" s="140"/>
      <c r="AN71" s="140"/>
      <c r="AO71" s="140"/>
      <c r="AP71" s="140"/>
      <c r="AQ71" s="140"/>
      <c r="AR71" s="140"/>
      <c r="AS71" s="140"/>
      <c r="AT71" s="50" t="str">
        <f t="shared" si="2"/>
        <v xml:space="preserve"> </v>
      </c>
      <c r="AU71" s="50"/>
    </row>
    <row r="72" spans="1:47" ht="12" customHeight="1" x14ac:dyDescent="0.2">
      <c r="A72" s="148">
        <f>'S. Listesi'!B70</f>
        <v>67</v>
      </c>
      <c r="B72" s="47" t="str">
        <f>IF('S. Listesi'!C70=0," ",'S. Listesi'!C70)</f>
        <v xml:space="preserve"> </v>
      </c>
      <c r="C72" s="260" t="str">
        <f>IF('S. Listesi'!D70=0," ",'S. Listesi'!D70)</f>
        <v xml:space="preserve"> </v>
      </c>
      <c r="D72" s="261"/>
      <c r="E72" s="262"/>
      <c r="F72" s="139"/>
      <c r="G72" s="139"/>
      <c r="H72" s="139"/>
      <c r="I72" s="139"/>
      <c r="J72" s="139"/>
      <c r="K72" s="139"/>
      <c r="L72" s="139"/>
      <c r="M72" s="139"/>
      <c r="N72" s="139"/>
      <c r="O72" s="139"/>
      <c r="P72" s="139"/>
      <c r="Q72" s="139"/>
      <c r="R72" s="139"/>
      <c r="S72" s="139"/>
      <c r="T72" s="139"/>
      <c r="U72" s="139"/>
      <c r="V72" s="139"/>
      <c r="W72" s="139"/>
      <c r="X72" s="139"/>
      <c r="Y72" s="139"/>
      <c r="Z72" s="140"/>
      <c r="AA72" s="140"/>
      <c r="AB72" s="140"/>
      <c r="AC72" s="140"/>
      <c r="AD72" s="140"/>
      <c r="AE72" s="140"/>
      <c r="AF72" s="140"/>
      <c r="AG72" s="140"/>
      <c r="AH72" s="140"/>
      <c r="AI72" s="140"/>
      <c r="AJ72" s="140"/>
      <c r="AK72" s="140"/>
      <c r="AL72" s="140"/>
      <c r="AM72" s="140"/>
      <c r="AN72" s="140"/>
      <c r="AO72" s="140"/>
      <c r="AP72" s="140"/>
      <c r="AQ72" s="140"/>
      <c r="AR72" s="140"/>
      <c r="AS72" s="140"/>
      <c r="AT72" s="50" t="str">
        <f t="shared" si="2"/>
        <v xml:space="preserve"> </v>
      </c>
      <c r="AU72" s="50"/>
    </row>
    <row r="73" spans="1:47" ht="12" customHeight="1" x14ac:dyDescent="0.2">
      <c r="A73" s="148">
        <f>'S. Listesi'!B71</f>
        <v>68</v>
      </c>
      <c r="B73" s="47" t="str">
        <f>IF('S. Listesi'!C71=0," ",'S. Listesi'!C71)</f>
        <v xml:space="preserve"> </v>
      </c>
      <c r="C73" s="260" t="str">
        <f>IF('S. Listesi'!D71=0," ",'S. Listesi'!D71)</f>
        <v xml:space="preserve"> </v>
      </c>
      <c r="D73" s="261"/>
      <c r="E73" s="262"/>
      <c r="F73" s="139"/>
      <c r="G73" s="139"/>
      <c r="H73" s="139"/>
      <c r="I73" s="139"/>
      <c r="J73" s="139"/>
      <c r="K73" s="139"/>
      <c r="L73" s="139"/>
      <c r="M73" s="139"/>
      <c r="N73" s="139"/>
      <c r="O73" s="139"/>
      <c r="P73" s="139"/>
      <c r="Q73" s="139"/>
      <c r="R73" s="139"/>
      <c r="S73" s="139"/>
      <c r="T73" s="139"/>
      <c r="U73" s="139"/>
      <c r="V73" s="139"/>
      <c r="W73" s="139"/>
      <c r="X73" s="139"/>
      <c r="Y73" s="139"/>
      <c r="Z73" s="140"/>
      <c r="AA73" s="140"/>
      <c r="AB73" s="140"/>
      <c r="AC73" s="140"/>
      <c r="AD73" s="140"/>
      <c r="AE73" s="140"/>
      <c r="AF73" s="140"/>
      <c r="AG73" s="140"/>
      <c r="AH73" s="140"/>
      <c r="AI73" s="140"/>
      <c r="AJ73" s="140"/>
      <c r="AK73" s="140"/>
      <c r="AL73" s="140"/>
      <c r="AM73" s="140"/>
      <c r="AN73" s="140"/>
      <c r="AO73" s="140"/>
      <c r="AP73" s="140"/>
      <c r="AQ73" s="140"/>
      <c r="AR73" s="140"/>
      <c r="AS73" s="140"/>
      <c r="AT73" s="50" t="str">
        <f t="shared" si="2"/>
        <v xml:space="preserve"> </v>
      </c>
      <c r="AU73" s="50"/>
    </row>
    <row r="74" spans="1:47" ht="12" customHeight="1" x14ac:dyDescent="0.2">
      <c r="A74" s="148">
        <f>'S. Listesi'!B72</f>
        <v>69</v>
      </c>
      <c r="B74" s="47" t="str">
        <f>IF('S. Listesi'!C72=0," ",'S. Listesi'!C72)</f>
        <v xml:space="preserve"> </v>
      </c>
      <c r="C74" s="260" t="str">
        <f>IF('S. Listesi'!D72=0," ",'S. Listesi'!D72)</f>
        <v xml:space="preserve"> </v>
      </c>
      <c r="D74" s="261"/>
      <c r="E74" s="262"/>
      <c r="F74" s="139"/>
      <c r="G74" s="139"/>
      <c r="H74" s="139"/>
      <c r="I74" s="139"/>
      <c r="J74" s="139"/>
      <c r="K74" s="139"/>
      <c r="L74" s="139"/>
      <c r="M74" s="139"/>
      <c r="N74" s="139"/>
      <c r="O74" s="139"/>
      <c r="P74" s="139"/>
      <c r="Q74" s="139"/>
      <c r="R74" s="139"/>
      <c r="S74" s="139"/>
      <c r="T74" s="139"/>
      <c r="U74" s="139"/>
      <c r="V74" s="139"/>
      <c r="W74" s="139"/>
      <c r="X74" s="139"/>
      <c r="Y74" s="139"/>
      <c r="Z74" s="140"/>
      <c r="AA74" s="140"/>
      <c r="AB74" s="140"/>
      <c r="AC74" s="140"/>
      <c r="AD74" s="140"/>
      <c r="AE74" s="140"/>
      <c r="AF74" s="140"/>
      <c r="AG74" s="140"/>
      <c r="AH74" s="140"/>
      <c r="AI74" s="140"/>
      <c r="AJ74" s="140"/>
      <c r="AK74" s="140"/>
      <c r="AL74" s="140"/>
      <c r="AM74" s="140"/>
      <c r="AN74" s="140"/>
      <c r="AO74" s="140"/>
      <c r="AP74" s="140"/>
      <c r="AQ74" s="140"/>
      <c r="AR74" s="140"/>
      <c r="AS74" s="140"/>
      <c r="AT74" s="50" t="str">
        <f t="shared" si="2"/>
        <v xml:space="preserve"> </v>
      </c>
      <c r="AU74" s="50"/>
    </row>
    <row r="75" spans="1:47" ht="12" customHeight="1" x14ac:dyDescent="0.2">
      <c r="A75" s="148">
        <f>'S. Listesi'!B73</f>
        <v>70</v>
      </c>
      <c r="B75" s="47" t="str">
        <f>IF('S. Listesi'!C73=0," ",'S. Listesi'!C73)</f>
        <v xml:space="preserve"> </v>
      </c>
      <c r="C75" s="260" t="str">
        <f>IF('S. Listesi'!D73=0," ",'S. Listesi'!D73)</f>
        <v xml:space="preserve"> </v>
      </c>
      <c r="D75" s="261"/>
      <c r="E75" s="262"/>
      <c r="F75" s="139"/>
      <c r="G75" s="139"/>
      <c r="H75" s="139"/>
      <c r="I75" s="139"/>
      <c r="J75" s="139"/>
      <c r="K75" s="139"/>
      <c r="L75" s="139"/>
      <c r="M75" s="139"/>
      <c r="N75" s="139"/>
      <c r="O75" s="139"/>
      <c r="P75" s="139"/>
      <c r="Q75" s="139"/>
      <c r="R75" s="139"/>
      <c r="S75" s="139"/>
      <c r="T75" s="139"/>
      <c r="U75" s="139"/>
      <c r="V75" s="139"/>
      <c r="W75" s="139"/>
      <c r="X75" s="139"/>
      <c r="Y75" s="139"/>
      <c r="Z75" s="140"/>
      <c r="AA75" s="140"/>
      <c r="AB75" s="140"/>
      <c r="AC75" s="140"/>
      <c r="AD75" s="140"/>
      <c r="AE75" s="140"/>
      <c r="AF75" s="140"/>
      <c r="AG75" s="140"/>
      <c r="AH75" s="140"/>
      <c r="AI75" s="140"/>
      <c r="AJ75" s="140"/>
      <c r="AK75" s="140"/>
      <c r="AL75" s="140"/>
      <c r="AM75" s="140"/>
      <c r="AN75" s="140"/>
      <c r="AO75" s="140"/>
      <c r="AP75" s="140"/>
      <c r="AQ75" s="140"/>
      <c r="AR75" s="140"/>
      <c r="AS75" s="140"/>
      <c r="AT75" s="50" t="str">
        <f t="shared" si="2"/>
        <v xml:space="preserve"> </v>
      </c>
      <c r="AU75" s="50"/>
    </row>
    <row r="76" spans="1:47" ht="12" customHeight="1" x14ac:dyDescent="0.2">
      <c r="A76" s="148">
        <f>'S. Listesi'!B74</f>
        <v>71</v>
      </c>
      <c r="B76" s="47" t="str">
        <f>IF('S. Listesi'!C74=0," ",'S. Listesi'!C74)</f>
        <v xml:space="preserve"> </v>
      </c>
      <c r="C76" s="260" t="str">
        <f>IF('S. Listesi'!D74=0," ",'S. Listesi'!D74)</f>
        <v xml:space="preserve"> </v>
      </c>
      <c r="D76" s="261"/>
      <c r="E76" s="262"/>
      <c r="F76" s="139"/>
      <c r="G76" s="139"/>
      <c r="H76" s="139"/>
      <c r="I76" s="139"/>
      <c r="J76" s="139"/>
      <c r="K76" s="139"/>
      <c r="L76" s="139"/>
      <c r="M76" s="139"/>
      <c r="N76" s="139"/>
      <c r="O76" s="139"/>
      <c r="P76" s="139"/>
      <c r="Q76" s="139"/>
      <c r="R76" s="139"/>
      <c r="S76" s="139"/>
      <c r="T76" s="139"/>
      <c r="U76" s="139"/>
      <c r="V76" s="139"/>
      <c r="W76" s="139"/>
      <c r="X76" s="139"/>
      <c r="Y76" s="139"/>
      <c r="Z76" s="140"/>
      <c r="AA76" s="140"/>
      <c r="AB76" s="140"/>
      <c r="AC76" s="140"/>
      <c r="AD76" s="140"/>
      <c r="AE76" s="140"/>
      <c r="AF76" s="140"/>
      <c r="AG76" s="140"/>
      <c r="AH76" s="140"/>
      <c r="AI76" s="140"/>
      <c r="AJ76" s="140"/>
      <c r="AK76" s="140"/>
      <c r="AL76" s="140"/>
      <c r="AM76" s="140"/>
      <c r="AN76" s="140"/>
      <c r="AO76" s="140"/>
      <c r="AP76" s="140"/>
      <c r="AQ76" s="140"/>
      <c r="AR76" s="140"/>
      <c r="AS76" s="140"/>
      <c r="AT76" s="50" t="str">
        <f t="shared" si="2"/>
        <v xml:space="preserve"> </v>
      </c>
      <c r="AU76" s="50"/>
    </row>
    <row r="77" spans="1:47" ht="12" customHeight="1" x14ac:dyDescent="0.2">
      <c r="A77" s="148">
        <f>'S. Listesi'!B75</f>
        <v>72</v>
      </c>
      <c r="B77" s="47" t="str">
        <f>IF('S. Listesi'!C75=0," ",'S. Listesi'!C75)</f>
        <v xml:space="preserve"> </v>
      </c>
      <c r="C77" s="260" t="str">
        <f>IF('S. Listesi'!D75=0," ",'S. Listesi'!D75)</f>
        <v xml:space="preserve"> </v>
      </c>
      <c r="D77" s="261"/>
      <c r="E77" s="262"/>
      <c r="F77" s="139"/>
      <c r="G77" s="139"/>
      <c r="H77" s="139"/>
      <c r="I77" s="139"/>
      <c r="J77" s="139"/>
      <c r="K77" s="139"/>
      <c r="L77" s="139"/>
      <c r="M77" s="139"/>
      <c r="N77" s="139"/>
      <c r="O77" s="139"/>
      <c r="P77" s="139"/>
      <c r="Q77" s="139"/>
      <c r="R77" s="139"/>
      <c r="S77" s="139"/>
      <c r="T77" s="139"/>
      <c r="U77" s="139"/>
      <c r="V77" s="139"/>
      <c r="W77" s="139"/>
      <c r="X77" s="139"/>
      <c r="Y77" s="139"/>
      <c r="Z77" s="140"/>
      <c r="AA77" s="140"/>
      <c r="AB77" s="140"/>
      <c r="AC77" s="140"/>
      <c r="AD77" s="140"/>
      <c r="AE77" s="140"/>
      <c r="AF77" s="140"/>
      <c r="AG77" s="140"/>
      <c r="AH77" s="140"/>
      <c r="AI77" s="140"/>
      <c r="AJ77" s="140"/>
      <c r="AK77" s="140"/>
      <c r="AL77" s="140"/>
      <c r="AM77" s="140"/>
      <c r="AN77" s="140"/>
      <c r="AO77" s="140"/>
      <c r="AP77" s="140"/>
      <c r="AQ77" s="140"/>
      <c r="AR77" s="140"/>
      <c r="AS77" s="140"/>
      <c r="AT77" s="50" t="str">
        <f t="shared" si="2"/>
        <v xml:space="preserve"> </v>
      </c>
      <c r="AU77" s="50"/>
    </row>
    <row r="78" spans="1:47" ht="12" customHeight="1" x14ac:dyDescent="0.2">
      <c r="A78" s="148">
        <f>'S. Listesi'!B76</f>
        <v>73</v>
      </c>
      <c r="B78" s="47" t="str">
        <f>IF('S. Listesi'!C76=0," ",'S. Listesi'!C76)</f>
        <v xml:space="preserve"> </v>
      </c>
      <c r="C78" s="260" t="str">
        <f>IF('S. Listesi'!D76=0," ",'S. Listesi'!D76)</f>
        <v xml:space="preserve"> </v>
      </c>
      <c r="D78" s="261"/>
      <c r="E78" s="262"/>
      <c r="F78" s="139"/>
      <c r="G78" s="139"/>
      <c r="H78" s="139"/>
      <c r="I78" s="139"/>
      <c r="J78" s="139"/>
      <c r="K78" s="139"/>
      <c r="L78" s="139"/>
      <c r="M78" s="139"/>
      <c r="N78" s="139"/>
      <c r="O78" s="139"/>
      <c r="P78" s="139"/>
      <c r="Q78" s="139"/>
      <c r="R78" s="139"/>
      <c r="S78" s="139"/>
      <c r="T78" s="139"/>
      <c r="U78" s="139"/>
      <c r="V78" s="139"/>
      <c r="W78" s="139"/>
      <c r="X78" s="139"/>
      <c r="Y78" s="139"/>
      <c r="Z78" s="140"/>
      <c r="AA78" s="140"/>
      <c r="AB78" s="140"/>
      <c r="AC78" s="140"/>
      <c r="AD78" s="140"/>
      <c r="AE78" s="140"/>
      <c r="AF78" s="140"/>
      <c r="AG78" s="140"/>
      <c r="AH78" s="140"/>
      <c r="AI78" s="140"/>
      <c r="AJ78" s="140"/>
      <c r="AK78" s="140"/>
      <c r="AL78" s="140"/>
      <c r="AM78" s="140"/>
      <c r="AN78" s="140"/>
      <c r="AO78" s="140"/>
      <c r="AP78" s="140"/>
      <c r="AQ78" s="140"/>
      <c r="AR78" s="140"/>
      <c r="AS78" s="140"/>
      <c r="AT78" s="50" t="str">
        <f t="shared" si="2"/>
        <v xml:space="preserve"> </v>
      </c>
      <c r="AU78" s="50"/>
    </row>
    <row r="79" spans="1:47" ht="12" customHeight="1" x14ac:dyDescent="0.2">
      <c r="A79" s="148">
        <f>'S. Listesi'!B77</f>
        <v>74</v>
      </c>
      <c r="B79" s="47" t="str">
        <f>IF('S. Listesi'!C77=0," ",'S. Listesi'!C77)</f>
        <v xml:space="preserve"> </v>
      </c>
      <c r="C79" s="260" t="str">
        <f>IF('S. Listesi'!D77=0," ",'S. Listesi'!D77)</f>
        <v xml:space="preserve"> </v>
      </c>
      <c r="D79" s="261"/>
      <c r="E79" s="262"/>
      <c r="F79" s="139"/>
      <c r="G79" s="139"/>
      <c r="H79" s="139"/>
      <c r="I79" s="139"/>
      <c r="J79" s="139"/>
      <c r="K79" s="139"/>
      <c r="L79" s="139"/>
      <c r="M79" s="139"/>
      <c r="N79" s="139"/>
      <c r="O79" s="139"/>
      <c r="P79" s="139"/>
      <c r="Q79" s="139"/>
      <c r="R79" s="139"/>
      <c r="S79" s="139"/>
      <c r="T79" s="139"/>
      <c r="U79" s="139"/>
      <c r="V79" s="139"/>
      <c r="W79" s="139"/>
      <c r="X79" s="139"/>
      <c r="Y79" s="139"/>
      <c r="Z79" s="140"/>
      <c r="AA79" s="140"/>
      <c r="AB79" s="140"/>
      <c r="AC79" s="140"/>
      <c r="AD79" s="140"/>
      <c r="AE79" s="140"/>
      <c r="AF79" s="140"/>
      <c r="AG79" s="140"/>
      <c r="AH79" s="140"/>
      <c r="AI79" s="140"/>
      <c r="AJ79" s="140"/>
      <c r="AK79" s="140"/>
      <c r="AL79" s="140"/>
      <c r="AM79" s="140"/>
      <c r="AN79" s="140"/>
      <c r="AO79" s="140"/>
      <c r="AP79" s="140"/>
      <c r="AQ79" s="140"/>
      <c r="AR79" s="140"/>
      <c r="AS79" s="140"/>
      <c r="AT79" s="50" t="str">
        <f t="shared" si="2"/>
        <v xml:space="preserve"> </v>
      </c>
      <c r="AU79" s="50"/>
    </row>
    <row r="80" spans="1:47" ht="12" customHeight="1" x14ac:dyDescent="0.2">
      <c r="A80" s="148">
        <f>'S. Listesi'!B78</f>
        <v>75</v>
      </c>
      <c r="B80" s="47" t="str">
        <f>IF('S. Listesi'!C78=0," ",'S. Listesi'!C78)</f>
        <v xml:space="preserve"> </v>
      </c>
      <c r="C80" s="260" t="str">
        <f>IF('S. Listesi'!D78=0," ",'S. Listesi'!D78)</f>
        <v xml:space="preserve"> </v>
      </c>
      <c r="D80" s="261"/>
      <c r="E80" s="262"/>
      <c r="F80" s="139"/>
      <c r="G80" s="139"/>
      <c r="H80" s="139"/>
      <c r="I80" s="139"/>
      <c r="J80" s="139"/>
      <c r="K80" s="139"/>
      <c r="L80" s="139"/>
      <c r="M80" s="139"/>
      <c r="N80" s="139"/>
      <c r="O80" s="139"/>
      <c r="P80" s="139"/>
      <c r="Q80" s="139"/>
      <c r="R80" s="139"/>
      <c r="S80" s="139"/>
      <c r="T80" s="139"/>
      <c r="U80" s="139"/>
      <c r="V80" s="139"/>
      <c r="W80" s="139"/>
      <c r="X80" s="139"/>
      <c r="Y80" s="139"/>
      <c r="Z80" s="140"/>
      <c r="AA80" s="140"/>
      <c r="AB80" s="140"/>
      <c r="AC80" s="140"/>
      <c r="AD80" s="140"/>
      <c r="AE80" s="140"/>
      <c r="AF80" s="140"/>
      <c r="AG80" s="140"/>
      <c r="AH80" s="140"/>
      <c r="AI80" s="140"/>
      <c r="AJ80" s="140"/>
      <c r="AK80" s="140"/>
      <c r="AL80" s="140"/>
      <c r="AM80" s="140"/>
      <c r="AN80" s="140"/>
      <c r="AO80" s="140"/>
      <c r="AP80" s="140"/>
      <c r="AQ80" s="140"/>
      <c r="AR80" s="140"/>
      <c r="AS80" s="140"/>
      <c r="AT80" s="50" t="str">
        <f t="shared" si="2"/>
        <v xml:space="preserve"> </v>
      </c>
      <c r="AU80" s="50"/>
    </row>
    <row r="81" spans="1:47" ht="12" customHeight="1" x14ac:dyDescent="0.2">
      <c r="A81" s="148">
        <f>'S. Listesi'!B79</f>
        <v>76</v>
      </c>
      <c r="B81" s="47" t="str">
        <f>IF('S. Listesi'!C79=0," ",'S. Listesi'!C79)</f>
        <v xml:space="preserve"> </v>
      </c>
      <c r="C81" s="260" t="str">
        <f>IF('S. Listesi'!D79=0," ",'S. Listesi'!D79)</f>
        <v xml:space="preserve"> </v>
      </c>
      <c r="D81" s="261"/>
      <c r="E81" s="262"/>
      <c r="F81" s="139"/>
      <c r="G81" s="139"/>
      <c r="H81" s="139"/>
      <c r="I81" s="139"/>
      <c r="J81" s="139"/>
      <c r="K81" s="139"/>
      <c r="L81" s="139"/>
      <c r="M81" s="139"/>
      <c r="N81" s="139"/>
      <c r="O81" s="139"/>
      <c r="P81" s="139"/>
      <c r="Q81" s="139"/>
      <c r="R81" s="139"/>
      <c r="S81" s="139"/>
      <c r="T81" s="139"/>
      <c r="U81" s="139"/>
      <c r="V81" s="139"/>
      <c r="W81" s="139"/>
      <c r="X81" s="139"/>
      <c r="Y81" s="139"/>
      <c r="Z81" s="140"/>
      <c r="AA81" s="140"/>
      <c r="AB81" s="140"/>
      <c r="AC81" s="140"/>
      <c r="AD81" s="140"/>
      <c r="AE81" s="140"/>
      <c r="AF81" s="140"/>
      <c r="AG81" s="140"/>
      <c r="AH81" s="140"/>
      <c r="AI81" s="140"/>
      <c r="AJ81" s="140"/>
      <c r="AK81" s="140"/>
      <c r="AL81" s="140"/>
      <c r="AM81" s="140"/>
      <c r="AN81" s="140"/>
      <c r="AO81" s="140"/>
      <c r="AP81" s="140"/>
      <c r="AQ81" s="140"/>
      <c r="AR81" s="140"/>
      <c r="AS81" s="140"/>
      <c r="AT81" s="50" t="str">
        <f t="shared" si="2"/>
        <v xml:space="preserve"> </v>
      </c>
      <c r="AU81" s="50"/>
    </row>
    <row r="82" spans="1:47" ht="12" customHeight="1" x14ac:dyDescent="0.2">
      <c r="A82" s="148">
        <f>'S. Listesi'!B80</f>
        <v>77</v>
      </c>
      <c r="B82" s="47" t="str">
        <f>IF('S. Listesi'!C80=0," ",'S. Listesi'!C80)</f>
        <v xml:space="preserve"> </v>
      </c>
      <c r="C82" s="260" t="str">
        <f>IF('S. Listesi'!D80=0," ",'S. Listesi'!D80)</f>
        <v xml:space="preserve"> </v>
      </c>
      <c r="D82" s="261"/>
      <c r="E82" s="262"/>
      <c r="F82" s="139"/>
      <c r="G82" s="139"/>
      <c r="H82" s="139"/>
      <c r="I82" s="139"/>
      <c r="J82" s="139"/>
      <c r="K82" s="139"/>
      <c r="L82" s="139"/>
      <c r="M82" s="139"/>
      <c r="N82" s="139"/>
      <c r="O82" s="139"/>
      <c r="P82" s="139"/>
      <c r="Q82" s="139"/>
      <c r="R82" s="139"/>
      <c r="S82" s="139"/>
      <c r="T82" s="139"/>
      <c r="U82" s="139"/>
      <c r="V82" s="139"/>
      <c r="W82" s="139"/>
      <c r="X82" s="139"/>
      <c r="Y82" s="139"/>
      <c r="Z82" s="140"/>
      <c r="AA82" s="140"/>
      <c r="AB82" s="140"/>
      <c r="AC82" s="140"/>
      <c r="AD82" s="140"/>
      <c r="AE82" s="140"/>
      <c r="AF82" s="140"/>
      <c r="AG82" s="140"/>
      <c r="AH82" s="140"/>
      <c r="AI82" s="140"/>
      <c r="AJ82" s="140"/>
      <c r="AK82" s="140"/>
      <c r="AL82" s="140"/>
      <c r="AM82" s="140"/>
      <c r="AN82" s="140"/>
      <c r="AO82" s="140"/>
      <c r="AP82" s="140"/>
      <c r="AQ82" s="140"/>
      <c r="AR82" s="140"/>
      <c r="AS82" s="140"/>
      <c r="AT82" s="50" t="str">
        <f t="shared" si="2"/>
        <v xml:space="preserve"> </v>
      </c>
      <c r="AU82" s="50"/>
    </row>
    <row r="83" spans="1:47" ht="12" customHeight="1" x14ac:dyDescent="0.2">
      <c r="A83" s="148">
        <f>'S. Listesi'!B81</f>
        <v>78</v>
      </c>
      <c r="B83" s="47" t="str">
        <f>IF('S. Listesi'!C81=0," ",'S. Listesi'!C81)</f>
        <v xml:space="preserve"> </v>
      </c>
      <c r="C83" s="260" t="str">
        <f>IF('S. Listesi'!D81=0," ",'S. Listesi'!D81)</f>
        <v xml:space="preserve"> </v>
      </c>
      <c r="D83" s="261"/>
      <c r="E83" s="262"/>
      <c r="F83" s="139"/>
      <c r="G83" s="139"/>
      <c r="H83" s="139"/>
      <c r="I83" s="139"/>
      <c r="J83" s="139"/>
      <c r="K83" s="139"/>
      <c r="L83" s="139"/>
      <c r="M83" s="139"/>
      <c r="N83" s="139"/>
      <c r="O83" s="139"/>
      <c r="P83" s="139"/>
      <c r="Q83" s="139"/>
      <c r="R83" s="139"/>
      <c r="S83" s="139"/>
      <c r="T83" s="139"/>
      <c r="U83" s="139"/>
      <c r="V83" s="139"/>
      <c r="W83" s="139"/>
      <c r="X83" s="139"/>
      <c r="Y83" s="139"/>
      <c r="Z83" s="140"/>
      <c r="AA83" s="140"/>
      <c r="AB83" s="140"/>
      <c r="AC83" s="140"/>
      <c r="AD83" s="140"/>
      <c r="AE83" s="140"/>
      <c r="AF83" s="140"/>
      <c r="AG83" s="140"/>
      <c r="AH83" s="140"/>
      <c r="AI83" s="140"/>
      <c r="AJ83" s="140"/>
      <c r="AK83" s="140"/>
      <c r="AL83" s="140"/>
      <c r="AM83" s="140"/>
      <c r="AN83" s="140"/>
      <c r="AO83" s="140"/>
      <c r="AP83" s="140"/>
      <c r="AQ83" s="140"/>
      <c r="AR83" s="140"/>
      <c r="AS83" s="140"/>
      <c r="AT83" s="50" t="str">
        <f t="shared" si="2"/>
        <v xml:space="preserve"> </v>
      </c>
      <c r="AU83" s="50"/>
    </row>
    <row r="84" spans="1:47" ht="12" customHeight="1" x14ac:dyDescent="0.2">
      <c r="A84" s="46">
        <f>'S. Listesi'!B82</f>
        <v>79</v>
      </c>
      <c r="B84" s="47" t="str">
        <f>IF('S. Listesi'!C82=0," ",'S. Listesi'!C82)</f>
        <v xml:space="preserve"> </v>
      </c>
      <c r="C84" s="260" t="str">
        <f>IF('S. Listesi'!D82=0," ",'S. Listesi'!D82)</f>
        <v xml:space="preserve"> </v>
      </c>
      <c r="D84" s="261"/>
      <c r="E84" s="262"/>
      <c r="F84" s="139"/>
      <c r="G84" s="139"/>
      <c r="H84" s="139"/>
      <c r="I84" s="139"/>
      <c r="J84" s="139"/>
      <c r="K84" s="139"/>
      <c r="L84" s="139"/>
      <c r="M84" s="139"/>
      <c r="N84" s="139"/>
      <c r="O84" s="139"/>
      <c r="P84" s="139"/>
      <c r="Q84" s="139"/>
      <c r="R84" s="139"/>
      <c r="S84" s="139"/>
      <c r="T84" s="139"/>
      <c r="U84" s="139"/>
      <c r="V84" s="139"/>
      <c r="W84" s="139"/>
      <c r="X84" s="139"/>
      <c r="Y84" s="139"/>
      <c r="Z84" s="140"/>
      <c r="AA84" s="140"/>
      <c r="AB84" s="140"/>
      <c r="AC84" s="140"/>
      <c r="AD84" s="140"/>
      <c r="AE84" s="140"/>
      <c r="AF84" s="140"/>
      <c r="AG84" s="140"/>
      <c r="AH84" s="140"/>
      <c r="AI84" s="140"/>
      <c r="AJ84" s="140"/>
      <c r="AK84" s="140"/>
      <c r="AL84" s="140"/>
      <c r="AM84" s="140"/>
      <c r="AN84" s="140"/>
      <c r="AO84" s="140"/>
      <c r="AP84" s="140"/>
      <c r="AQ84" s="140"/>
      <c r="AR84" s="140"/>
      <c r="AS84" s="140"/>
      <c r="AT84" s="50" t="str">
        <f t="shared" si="2"/>
        <v xml:space="preserve"> </v>
      </c>
      <c r="AU84" s="50"/>
    </row>
    <row r="85" spans="1:47" ht="12" customHeight="1" x14ac:dyDescent="0.2">
      <c r="A85" s="46">
        <f>'S. Listesi'!B83</f>
        <v>80</v>
      </c>
      <c r="B85" s="47" t="str">
        <f>IF('S. Listesi'!C83=0," ",'S. Listesi'!C83)</f>
        <v xml:space="preserve"> </v>
      </c>
      <c r="C85" s="260" t="str">
        <f>IF('S. Listesi'!D83=0," ",'S. Listesi'!D83)</f>
        <v xml:space="preserve"> </v>
      </c>
      <c r="D85" s="261"/>
      <c r="E85" s="262"/>
      <c r="F85" s="139"/>
      <c r="G85" s="139"/>
      <c r="H85" s="139"/>
      <c r="I85" s="139"/>
      <c r="J85" s="139"/>
      <c r="K85" s="139"/>
      <c r="L85" s="139"/>
      <c r="M85" s="139"/>
      <c r="N85" s="139"/>
      <c r="O85" s="139"/>
      <c r="P85" s="139"/>
      <c r="Q85" s="139"/>
      <c r="R85" s="139"/>
      <c r="S85" s="139"/>
      <c r="T85" s="139"/>
      <c r="U85" s="139"/>
      <c r="V85" s="139"/>
      <c r="W85" s="139"/>
      <c r="X85" s="139"/>
      <c r="Y85" s="139"/>
      <c r="Z85" s="140"/>
      <c r="AA85" s="140"/>
      <c r="AB85" s="140"/>
      <c r="AC85" s="140"/>
      <c r="AD85" s="140"/>
      <c r="AE85" s="140"/>
      <c r="AF85" s="140"/>
      <c r="AG85" s="140"/>
      <c r="AH85" s="140"/>
      <c r="AI85" s="140"/>
      <c r="AJ85" s="140"/>
      <c r="AK85" s="140"/>
      <c r="AL85" s="140"/>
      <c r="AM85" s="140"/>
      <c r="AN85" s="140"/>
      <c r="AO85" s="140"/>
      <c r="AP85" s="140"/>
      <c r="AQ85" s="140"/>
      <c r="AR85" s="140"/>
      <c r="AS85" s="140"/>
      <c r="AT85" s="50" t="str">
        <f t="shared" si="2"/>
        <v xml:space="preserve"> </v>
      </c>
      <c r="AU85" s="50"/>
    </row>
    <row r="86" spans="1:47" x14ac:dyDescent="0.2">
      <c r="A86" s="268" t="s">
        <v>14</v>
      </c>
      <c r="B86" s="269"/>
      <c r="C86" s="269"/>
      <c r="D86" s="269"/>
      <c r="E86" s="270"/>
      <c r="F86" s="78" t="str">
        <f t="shared" ref="F86:AS86" si="3">F5</f>
        <v xml:space="preserve"> </v>
      </c>
      <c r="G86" s="78" t="str">
        <f t="shared" si="3"/>
        <v xml:space="preserve"> </v>
      </c>
      <c r="H86" s="78" t="str">
        <f t="shared" si="3"/>
        <v xml:space="preserve"> </v>
      </c>
      <c r="I86" s="78" t="str">
        <f t="shared" si="3"/>
        <v xml:space="preserve"> </v>
      </c>
      <c r="J86" s="78" t="str">
        <f t="shared" si="3"/>
        <v xml:space="preserve"> </v>
      </c>
      <c r="K86" s="78" t="str">
        <f t="shared" si="3"/>
        <v xml:space="preserve"> </v>
      </c>
      <c r="L86" s="78" t="str">
        <f t="shared" si="3"/>
        <v xml:space="preserve"> </v>
      </c>
      <c r="M86" s="78" t="str">
        <f t="shared" si="3"/>
        <v xml:space="preserve"> </v>
      </c>
      <c r="N86" s="78" t="str">
        <f t="shared" si="3"/>
        <v xml:space="preserve"> </v>
      </c>
      <c r="O86" s="78" t="str">
        <f t="shared" si="3"/>
        <v xml:space="preserve"> </v>
      </c>
      <c r="P86" s="78" t="str">
        <f t="shared" si="3"/>
        <v xml:space="preserve"> </v>
      </c>
      <c r="Q86" s="78" t="str">
        <f t="shared" si="3"/>
        <v xml:space="preserve"> </v>
      </c>
      <c r="R86" s="78" t="str">
        <f t="shared" si="3"/>
        <v xml:space="preserve"> </v>
      </c>
      <c r="S86" s="78" t="str">
        <f t="shared" si="3"/>
        <v xml:space="preserve"> </v>
      </c>
      <c r="T86" s="78" t="str">
        <f t="shared" si="3"/>
        <v xml:space="preserve"> </v>
      </c>
      <c r="U86" s="78" t="str">
        <f t="shared" si="3"/>
        <v xml:space="preserve"> </v>
      </c>
      <c r="V86" s="78" t="str">
        <f t="shared" si="3"/>
        <v xml:space="preserve"> </v>
      </c>
      <c r="W86" s="78" t="str">
        <f t="shared" si="3"/>
        <v xml:space="preserve"> </v>
      </c>
      <c r="X86" s="78" t="str">
        <f t="shared" si="3"/>
        <v xml:space="preserve"> </v>
      </c>
      <c r="Y86" s="78" t="str">
        <f t="shared" si="3"/>
        <v xml:space="preserve"> </v>
      </c>
      <c r="Z86" s="78" t="str">
        <f t="shared" si="3"/>
        <v xml:space="preserve"> </v>
      </c>
      <c r="AA86" s="78" t="str">
        <f t="shared" si="3"/>
        <v xml:space="preserve"> </v>
      </c>
      <c r="AB86" s="78" t="str">
        <f t="shared" si="3"/>
        <v xml:space="preserve"> </v>
      </c>
      <c r="AC86" s="78" t="str">
        <f t="shared" si="3"/>
        <v xml:space="preserve"> </v>
      </c>
      <c r="AD86" s="78" t="str">
        <f t="shared" si="3"/>
        <v xml:space="preserve"> </v>
      </c>
      <c r="AE86" s="78" t="str">
        <f t="shared" si="3"/>
        <v xml:space="preserve"> </v>
      </c>
      <c r="AF86" s="78" t="str">
        <f t="shared" si="3"/>
        <v xml:space="preserve"> </v>
      </c>
      <c r="AG86" s="78" t="str">
        <f t="shared" si="3"/>
        <v xml:space="preserve"> </v>
      </c>
      <c r="AH86" s="78" t="str">
        <f t="shared" si="3"/>
        <v xml:space="preserve"> </v>
      </c>
      <c r="AI86" s="78" t="str">
        <f t="shared" si="3"/>
        <v xml:space="preserve"> </v>
      </c>
      <c r="AJ86" s="78" t="str">
        <f t="shared" si="3"/>
        <v xml:space="preserve"> </v>
      </c>
      <c r="AK86" s="78" t="str">
        <f t="shared" si="3"/>
        <v xml:space="preserve"> </v>
      </c>
      <c r="AL86" s="78" t="str">
        <f t="shared" si="3"/>
        <v xml:space="preserve"> </v>
      </c>
      <c r="AM86" s="78" t="str">
        <f t="shared" si="3"/>
        <v xml:space="preserve"> </v>
      </c>
      <c r="AN86" s="78" t="str">
        <f t="shared" si="3"/>
        <v xml:space="preserve"> </v>
      </c>
      <c r="AO86" s="78" t="str">
        <f t="shared" si="3"/>
        <v xml:space="preserve"> </v>
      </c>
      <c r="AP86" s="78" t="str">
        <f t="shared" si="3"/>
        <v xml:space="preserve"> </v>
      </c>
      <c r="AQ86" s="78" t="str">
        <f t="shared" si="3"/>
        <v xml:space="preserve"> </v>
      </c>
      <c r="AR86" s="78" t="str">
        <f t="shared" si="3"/>
        <v xml:space="preserve"> </v>
      </c>
      <c r="AS86" s="78" t="str">
        <f t="shared" si="3"/>
        <v xml:space="preserve"> </v>
      </c>
      <c r="AT86" s="149"/>
      <c r="AU86" s="80"/>
    </row>
    <row r="87" spans="1:47" x14ac:dyDescent="0.2">
      <c r="A87" s="267" t="s">
        <v>42</v>
      </c>
      <c r="B87" s="267"/>
      <c r="C87" s="267"/>
      <c r="D87" s="267"/>
      <c r="E87" s="267"/>
      <c r="F87" s="82" t="str">
        <f t="shared" ref="F87:AS87" si="4">IF(COUNTBLANK(F6:F85)=ROWS(F6:F85)," ",SUM(F6:F85))</f>
        <v xml:space="preserve"> </v>
      </c>
      <c r="G87" s="82" t="str">
        <f t="shared" si="4"/>
        <v xml:space="preserve"> </v>
      </c>
      <c r="H87" s="82" t="str">
        <f t="shared" si="4"/>
        <v xml:space="preserve"> </v>
      </c>
      <c r="I87" s="82" t="str">
        <f t="shared" si="4"/>
        <v xml:space="preserve"> </v>
      </c>
      <c r="J87" s="82" t="str">
        <f t="shared" si="4"/>
        <v xml:space="preserve"> </v>
      </c>
      <c r="K87" s="82" t="str">
        <f t="shared" si="4"/>
        <v xml:space="preserve"> </v>
      </c>
      <c r="L87" s="82" t="str">
        <f t="shared" si="4"/>
        <v xml:space="preserve"> </v>
      </c>
      <c r="M87" s="82" t="str">
        <f t="shared" si="4"/>
        <v xml:space="preserve"> </v>
      </c>
      <c r="N87" s="82" t="str">
        <f t="shared" si="4"/>
        <v xml:space="preserve"> </v>
      </c>
      <c r="O87" s="82" t="str">
        <f t="shared" si="4"/>
        <v xml:space="preserve"> </v>
      </c>
      <c r="P87" s="82" t="str">
        <f t="shared" si="4"/>
        <v xml:space="preserve"> </v>
      </c>
      <c r="Q87" s="82" t="str">
        <f t="shared" si="4"/>
        <v xml:space="preserve"> </v>
      </c>
      <c r="R87" s="82" t="str">
        <f t="shared" si="4"/>
        <v xml:space="preserve"> </v>
      </c>
      <c r="S87" s="82" t="str">
        <f t="shared" si="4"/>
        <v xml:space="preserve"> </v>
      </c>
      <c r="T87" s="82" t="str">
        <f t="shared" si="4"/>
        <v xml:space="preserve"> </v>
      </c>
      <c r="U87" s="82" t="str">
        <f t="shared" si="4"/>
        <v xml:space="preserve"> </v>
      </c>
      <c r="V87" s="82" t="str">
        <f t="shared" si="4"/>
        <v xml:space="preserve"> </v>
      </c>
      <c r="W87" s="82" t="str">
        <f t="shared" si="4"/>
        <v xml:space="preserve"> </v>
      </c>
      <c r="X87" s="82" t="str">
        <f t="shared" si="4"/>
        <v xml:space="preserve"> </v>
      </c>
      <c r="Y87" s="82" t="str">
        <f t="shared" si="4"/>
        <v xml:space="preserve"> </v>
      </c>
      <c r="Z87" s="82" t="str">
        <f t="shared" si="4"/>
        <v xml:space="preserve"> </v>
      </c>
      <c r="AA87" s="82" t="str">
        <f t="shared" si="4"/>
        <v xml:space="preserve"> </v>
      </c>
      <c r="AB87" s="82" t="str">
        <f t="shared" si="4"/>
        <v xml:space="preserve"> </v>
      </c>
      <c r="AC87" s="82" t="str">
        <f t="shared" si="4"/>
        <v xml:space="preserve"> </v>
      </c>
      <c r="AD87" s="82" t="str">
        <f t="shared" si="4"/>
        <v xml:space="preserve"> </v>
      </c>
      <c r="AE87" s="82" t="str">
        <f t="shared" si="4"/>
        <v xml:space="preserve"> </v>
      </c>
      <c r="AF87" s="82" t="str">
        <f t="shared" si="4"/>
        <v xml:space="preserve"> </v>
      </c>
      <c r="AG87" s="82" t="str">
        <f t="shared" si="4"/>
        <v xml:space="preserve"> </v>
      </c>
      <c r="AH87" s="82" t="str">
        <f t="shared" si="4"/>
        <v xml:space="preserve"> </v>
      </c>
      <c r="AI87" s="82" t="str">
        <f t="shared" si="4"/>
        <v xml:space="preserve"> </v>
      </c>
      <c r="AJ87" s="82" t="str">
        <f t="shared" si="4"/>
        <v xml:space="preserve"> </v>
      </c>
      <c r="AK87" s="82" t="str">
        <f t="shared" si="4"/>
        <v xml:space="preserve"> </v>
      </c>
      <c r="AL87" s="82" t="str">
        <f t="shared" si="4"/>
        <v xml:space="preserve"> </v>
      </c>
      <c r="AM87" s="82" t="str">
        <f t="shared" si="4"/>
        <v xml:space="preserve"> </v>
      </c>
      <c r="AN87" s="82" t="str">
        <f t="shared" si="4"/>
        <v xml:space="preserve"> </v>
      </c>
      <c r="AO87" s="82" t="str">
        <f t="shared" si="4"/>
        <v xml:space="preserve"> </v>
      </c>
      <c r="AP87" s="82" t="str">
        <f t="shared" si="4"/>
        <v xml:space="preserve"> </v>
      </c>
      <c r="AQ87" s="82" t="str">
        <f t="shared" si="4"/>
        <v xml:space="preserve"> </v>
      </c>
      <c r="AR87" s="82" t="str">
        <f t="shared" si="4"/>
        <v xml:space="preserve"> </v>
      </c>
      <c r="AS87" s="82" t="str">
        <f t="shared" si="4"/>
        <v xml:space="preserve"> </v>
      </c>
      <c r="AT87" s="83"/>
      <c r="AU87" s="81"/>
    </row>
    <row r="88" spans="1:47" x14ac:dyDescent="0.2">
      <c r="A88" s="251" t="s">
        <v>43</v>
      </c>
      <c r="B88" s="251"/>
      <c r="C88" s="251"/>
      <c r="D88" s="251"/>
      <c r="E88" s="251"/>
      <c r="F88" s="84" t="str">
        <f t="shared" ref="F88:AS88" si="5">IF(COUNTBLANK(F6:F85)=ROWS(F6:F85)," ",AVERAGE(F6:F85))</f>
        <v xml:space="preserve"> </v>
      </c>
      <c r="G88" s="84" t="str">
        <f t="shared" si="5"/>
        <v xml:space="preserve"> </v>
      </c>
      <c r="H88" s="84" t="str">
        <f t="shared" si="5"/>
        <v xml:space="preserve"> </v>
      </c>
      <c r="I88" s="84" t="str">
        <f t="shared" si="5"/>
        <v xml:space="preserve"> </v>
      </c>
      <c r="J88" s="84" t="str">
        <f t="shared" si="5"/>
        <v xml:space="preserve"> </v>
      </c>
      <c r="K88" s="84" t="str">
        <f t="shared" si="5"/>
        <v xml:space="preserve"> </v>
      </c>
      <c r="L88" s="84" t="str">
        <f t="shared" si="5"/>
        <v xml:space="preserve"> </v>
      </c>
      <c r="M88" s="84" t="str">
        <f t="shared" si="5"/>
        <v xml:space="preserve"> </v>
      </c>
      <c r="N88" s="84" t="str">
        <f t="shared" si="5"/>
        <v xml:space="preserve"> </v>
      </c>
      <c r="O88" s="84" t="str">
        <f t="shared" si="5"/>
        <v xml:space="preserve"> </v>
      </c>
      <c r="P88" s="84" t="str">
        <f t="shared" si="5"/>
        <v xml:space="preserve"> </v>
      </c>
      <c r="Q88" s="84" t="str">
        <f t="shared" si="5"/>
        <v xml:space="preserve"> </v>
      </c>
      <c r="R88" s="84" t="str">
        <f t="shared" si="5"/>
        <v xml:space="preserve"> </v>
      </c>
      <c r="S88" s="84" t="str">
        <f t="shared" si="5"/>
        <v xml:space="preserve"> </v>
      </c>
      <c r="T88" s="84" t="str">
        <f t="shared" si="5"/>
        <v xml:space="preserve"> </v>
      </c>
      <c r="U88" s="84" t="str">
        <f t="shared" si="5"/>
        <v xml:space="preserve"> </v>
      </c>
      <c r="V88" s="84" t="str">
        <f t="shared" si="5"/>
        <v xml:space="preserve"> </v>
      </c>
      <c r="W88" s="84" t="str">
        <f t="shared" si="5"/>
        <v xml:space="preserve"> </v>
      </c>
      <c r="X88" s="84" t="str">
        <f t="shared" si="5"/>
        <v xml:space="preserve"> </v>
      </c>
      <c r="Y88" s="84" t="str">
        <f t="shared" si="5"/>
        <v xml:space="preserve"> </v>
      </c>
      <c r="Z88" s="84" t="str">
        <f t="shared" si="5"/>
        <v xml:space="preserve"> </v>
      </c>
      <c r="AA88" s="84" t="str">
        <f t="shared" si="5"/>
        <v xml:space="preserve"> </v>
      </c>
      <c r="AB88" s="84" t="str">
        <f t="shared" si="5"/>
        <v xml:space="preserve"> </v>
      </c>
      <c r="AC88" s="84" t="str">
        <f t="shared" si="5"/>
        <v xml:space="preserve"> </v>
      </c>
      <c r="AD88" s="84" t="str">
        <f t="shared" si="5"/>
        <v xml:space="preserve"> </v>
      </c>
      <c r="AE88" s="84" t="str">
        <f t="shared" si="5"/>
        <v xml:space="preserve"> </v>
      </c>
      <c r="AF88" s="84" t="str">
        <f t="shared" si="5"/>
        <v xml:space="preserve"> </v>
      </c>
      <c r="AG88" s="84" t="str">
        <f t="shared" si="5"/>
        <v xml:space="preserve"> </v>
      </c>
      <c r="AH88" s="84" t="str">
        <f t="shared" si="5"/>
        <v xml:space="preserve"> </v>
      </c>
      <c r="AI88" s="84" t="str">
        <f t="shared" si="5"/>
        <v xml:space="preserve"> </v>
      </c>
      <c r="AJ88" s="84" t="str">
        <f t="shared" si="5"/>
        <v xml:space="preserve"> </v>
      </c>
      <c r="AK88" s="84" t="str">
        <f t="shared" si="5"/>
        <v xml:space="preserve"> </v>
      </c>
      <c r="AL88" s="84" t="str">
        <f t="shared" si="5"/>
        <v xml:space="preserve"> </v>
      </c>
      <c r="AM88" s="84" t="str">
        <f t="shared" si="5"/>
        <v xml:space="preserve"> </v>
      </c>
      <c r="AN88" s="84" t="str">
        <f t="shared" si="5"/>
        <v xml:space="preserve"> </v>
      </c>
      <c r="AO88" s="84" t="str">
        <f t="shared" si="5"/>
        <v xml:space="preserve"> </v>
      </c>
      <c r="AP88" s="84" t="str">
        <f t="shared" si="5"/>
        <v xml:space="preserve"> </v>
      </c>
      <c r="AQ88" s="84" t="str">
        <f t="shared" si="5"/>
        <v xml:space="preserve"> </v>
      </c>
      <c r="AR88" s="84" t="str">
        <f t="shared" si="5"/>
        <v xml:space="preserve"> </v>
      </c>
      <c r="AS88" s="84" t="str">
        <f t="shared" si="5"/>
        <v xml:space="preserve"> </v>
      </c>
      <c r="AT88" s="85" t="str">
        <f>IF(COUNTIF(AT6:AT85," ")=ROWS(AT6:AT85)," ",AVERAGE(AT6:AT85))</f>
        <v xml:space="preserve"> </v>
      </c>
      <c r="AU88" s="43" t="e">
        <f>IF(COUNTIF(AU6:AU85," ")=ROWS(AU6:AU85)," ",AVERAGE(AU6:AU85))</f>
        <v>#DIV/0!</v>
      </c>
    </row>
    <row r="89" spans="1:47" x14ac:dyDescent="0.2">
      <c r="A89" s="251" t="s">
        <v>119</v>
      </c>
      <c r="B89" s="251"/>
      <c r="C89" s="251"/>
      <c r="D89" s="251"/>
      <c r="E89" s="251"/>
      <c r="F89" s="86" t="str">
        <f t="shared" ref="F89:AS89" si="6">IF(COUNTBLANK(F6:F85)=ROWS(F6:F85)," ",IF(COUNTIF(F6:F85,F4)=0,"YOK",COUNTIF(F6:F85,F4)))</f>
        <v xml:space="preserve"> </v>
      </c>
      <c r="G89" s="86" t="str">
        <f t="shared" si="6"/>
        <v xml:space="preserve"> </v>
      </c>
      <c r="H89" s="86" t="str">
        <f t="shared" si="6"/>
        <v xml:space="preserve"> </v>
      </c>
      <c r="I89" s="86" t="str">
        <f t="shared" si="6"/>
        <v xml:space="preserve"> </v>
      </c>
      <c r="J89" s="86" t="str">
        <f t="shared" si="6"/>
        <v xml:space="preserve"> </v>
      </c>
      <c r="K89" s="86" t="str">
        <f t="shared" si="6"/>
        <v xml:space="preserve"> </v>
      </c>
      <c r="L89" s="86" t="str">
        <f t="shared" si="6"/>
        <v xml:space="preserve"> </v>
      </c>
      <c r="M89" s="86" t="str">
        <f t="shared" si="6"/>
        <v xml:space="preserve"> </v>
      </c>
      <c r="N89" s="86" t="str">
        <f t="shared" si="6"/>
        <v xml:space="preserve"> </v>
      </c>
      <c r="O89" s="86" t="str">
        <f t="shared" si="6"/>
        <v xml:space="preserve"> </v>
      </c>
      <c r="P89" s="86" t="str">
        <f t="shared" si="6"/>
        <v xml:space="preserve"> </v>
      </c>
      <c r="Q89" s="86" t="str">
        <f t="shared" si="6"/>
        <v xml:space="preserve"> </v>
      </c>
      <c r="R89" s="86" t="str">
        <f t="shared" si="6"/>
        <v xml:space="preserve"> </v>
      </c>
      <c r="S89" s="86" t="str">
        <f t="shared" si="6"/>
        <v xml:space="preserve"> </v>
      </c>
      <c r="T89" s="86" t="str">
        <f t="shared" si="6"/>
        <v xml:space="preserve"> </v>
      </c>
      <c r="U89" s="86" t="str">
        <f t="shared" si="6"/>
        <v xml:space="preserve"> </v>
      </c>
      <c r="V89" s="86" t="str">
        <f t="shared" si="6"/>
        <v xml:space="preserve"> </v>
      </c>
      <c r="W89" s="86" t="str">
        <f t="shared" si="6"/>
        <v xml:space="preserve"> </v>
      </c>
      <c r="X89" s="86" t="str">
        <f t="shared" si="6"/>
        <v xml:space="preserve"> </v>
      </c>
      <c r="Y89" s="86" t="str">
        <f t="shared" si="6"/>
        <v xml:space="preserve"> </v>
      </c>
      <c r="Z89" s="86" t="str">
        <f t="shared" si="6"/>
        <v xml:space="preserve"> </v>
      </c>
      <c r="AA89" s="86" t="str">
        <f t="shared" si="6"/>
        <v xml:space="preserve"> </v>
      </c>
      <c r="AB89" s="86" t="str">
        <f t="shared" si="6"/>
        <v xml:space="preserve"> </v>
      </c>
      <c r="AC89" s="86" t="str">
        <f t="shared" si="6"/>
        <v xml:space="preserve"> </v>
      </c>
      <c r="AD89" s="86" t="str">
        <f t="shared" si="6"/>
        <v xml:space="preserve"> </v>
      </c>
      <c r="AE89" s="86" t="str">
        <f t="shared" si="6"/>
        <v xml:space="preserve"> </v>
      </c>
      <c r="AF89" s="86" t="str">
        <f t="shared" si="6"/>
        <v xml:space="preserve"> </v>
      </c>
      <c r="AG89" s="86" t="str">
        <f t="shared" si="6"/>
        <v xml:space="preserve"> </v>
      </c>
      <c r="AH89" s="86" t="str">
        <f t="shared" si="6"/>
        <v xml:space="preserve"> </v>
      </c>
      <c r="AI89" s="86" t="str">
        <f t="shared" si="6"/>
        <v xml:space="preserve"> </v>
      </c>
      <c r="AJ89" s="86" t="str">
        <f t="shared" si="6"/>
        <v xml:space="preserve"> </v>
      </c>
      <c r="AK89" s="86" t="str">
        <f t="shared" si="6"/>
        <v xml:space="preserve"> </v>
      </c>
      <c r="AL89" s="86" t="str">
        <f t="shared" si="6"/>
        <v xml:space="preserve"> </v>
      </c>
      <c r="AM89" s="86" t="str">
        <f t="shared" si="6"/>
        <v xml:space="preserve"> </v>
      </c>
      <c r="AN89" s="86" t="str">
        <f t="shared" si="6"/>
        <v xml:space="preserve"> </v>
      </c>
      <c r="AO89" s="86" t="str">
        <f t="shared" si="6"/>
        <v xml:space="preserve"> </v>
      </c>
      <c r="AP89" s="86" t="str">
        <f t="shared" si="6"/>
        <v xml:space="preserve"> </v>
      </c>
      <c r="AQ89" s="86" t="str">
        <f t="shared" si="6"/>
        <v xml:space="preserve"> </v>
      </c>
      <c r="AR89" s="86" t="str">
        <f t="shared" si="6"/>
        <v xml:space="preserve"> </v>
      </c>
      <c r="AS89" s="86" t="str">
        <f t="shared" si="6"/>
        <v xml:space="preserve"> </v>
      </c>
      <c r="AT89" s="85"/>
      <c r="AU89" s="44"/>
    </row>
    <row r="90" spans="1:47" ht="27" customHeight="1" x14ac:dyDescent="0.2">
      <c r="A90" s="251" t="s">
        <v>120</v>
      </c>
      <c r="B90" s="251"/>
      <c r="C90" s="251"/>
      <c r="D90" s="251"/>
      <c r="E90" s="251"/>
      <c r="F90" s="87" t="str">
        <f t="shared" ref="F90:AS90" si="7">IF(COUNTBLANK(F6:F85)=ROWS(F6:F85)," ",IF(F89="YOK",0,100*F89/COUNTA(F6:F85)))</f>
        <v xml:space="preserve"> </v>
      </c>
      <c r="G90" s="87" t="str">
        <f t="shared" si="7"/>
        <v xml:space="preserve"> </v>
      </c>
      <c r="H90" s="87" t="str">
        <f t="shared" si="7"/>
        <v xml:space="preserve"> </v>
      </c>
      <c r="I90" s="87" t="str">
        <f t="shared" si="7"/>
        <v xml:space="preserve"> </v>
      </c>
      <c r="J90" s="87" t="str">
        <f t="shared" si="7"/>
        <v xml:space="preserve"> </v>
      </c>
      <c r="K90" s="87" t="str">
        <f t="shared" si="7"/>
        <v xml:space="preserve"> </v>
      </c>
      <c r="L90" s="87" t="str">
        <f t="shared" si="7"/>
        <v xml:space="preserve"> </v>
      </c>
      <c r="M90" s="87" t="str">
        <f t="shared" si="7"/>
        <v xml:space="preserve"> </v>
      </c>
      <c r="N90" s="87" t="str">
        <f t="shared" si="7"/>
        <v xml:space="preserve"> </v>
      </c>
      <c r="O90" s="87" t="str">
        <f t="shared" si="7"/>
        <v xml:space="preserve"> </v>
      </c>
      <c r="P90" s="87" t="str">
        <f t="shared" si="7"/>
        <v xml:space="preserve"> </v>
      </c>
      <c r="Q90" s="87" t="str">
        <f t="shared" si="7"/>
        <v xml:space="preserve"> </v>
      </c>
      <c r="R90" s="87" t="str">
        <f t="shared" si="7"/>
        <v xml:space="preserve"> </v>
      </c>
      <c r="S90" s="87" t="str">
        <f t="shared" si="7"/>
        <v xml:space="preserve"> </v>
      </c>
      <c r="T90" s="87" t="str">
        <f t="shared" si="7"/>
        <v xml:space="preserve"> </v>
      </c>
      <c r="U90" s="87" t="str">
        <f t="shared" si="7"/>
        <v xml:space="preserve"> </v>
      </c>
      <c r="V90" s="87" t="str">
        <f t="shared" si="7"/>
        <v xml:space="preserve"> </v>
      </c>
      <c r="W90" s="87" t="str">
        <f t="shared" si="7"/>
        <v xml:space="preserve"> </v>
      </c>
      <c r="X90" s="87" t="str">
        <f t="shared" si="7"/>
        <v xml:space="preserve"> </v>
      </c>
      <c r="Y90" s="87" t="str">
        <f t="shared" si="7"/>
        <v xml:space="preserve"> </v>
      </c>
      <c r="Z90" s="87" t="str">
        <f t="shared" si="7"/>
        <v xml:space="preserve"> </v>
      </c>
      <c r="AA90" s="87" t="str">
        <f t="shared" si="7"/>
        <v xml:space="preserve"> </v>
      </c>
      <c r="AB90" s="87" t="str">
        <f t="shared" si="7"/>
        <v xml:space="preserve"> </v>
      </c>
      <c r="AC90" s="87" t="str">
        <f t="shared" si="7"/>
        <v xml:space="preserve"> </v>
      </c>
      <c r="AD90" s="87" t="str">
        <f t="shared" si="7"/>
        <v xml:space="preserve"> </v>
      </c>
      <c r="AE90" s="87" t="str">
        <f t="shared" si="7"/>
        <v xml:space="preserve"> </v>
      </c>
      <c r="AF90" s="87" t="str">
        <f t="shared" si="7"/>
        <v xml:space="preserve"> </v>
      </c>
      <c r="AG90" s="87" t="str">
        <f t="shared" si="7"/>
        <v xml:space="preserve"> </v>
      </c>
      <c r="AH90" s="87" t="str">
        <f t="shared" si="7"/>
        <v xml:space="preserve"> </v>
      </c>
      <c r="AI90" s="87" t="str">
        <f t="shared" si="7"/>
        <v xml:space="preserve"> </v>
      </c>
      <c r="AJ90" s="87" t="str">
        <f t="shared" si="7"/>
        <v xml:space="preserve"> </v>
      </c>
      <c r="AK90" s="87" t="str">
        <f t="shared" si="7"/>
        <v xml:space="preserve"> </v>
      </c>
      <c r="AL90" s="87" t="str">
        <f t="shared" si="7"/>
        <v xml:space="preserve"> </v>
      </c>
      <c r="AM90" s="87" t="str">
        <f t="shared" si="7"/>
        <v xml:space="preserve"> </v>
      </c>
      <c r="AN90" s="87" t="str">
        <f t="shared" si="7"/>
        <v xml:space="preserve"> </v>
      </c>
      <c r="AO90" s="87" t="str">
        <f t="shared" si="7"/>
        <v xml:space="preserve"> </v>
      </c>
      <c r="AP90" s="87" t="str">
        <f t="shared" si="7"/>
        <v xml:space="preserve"> </v>
      </c>
      <c r="AQ90" s="87" t="str">
        <f t="shared" si="7"/>
        <v xml:space="preserve"> </v>
      </c>
      <c r="AR90" s="87" t="str">
        <f t="shared" si="7"/>
        <v xml:space="preserve"> </v>
      </c>
      <c r="AS90" s="87" t="str">
        <f t="shared" si="7"/>
        <v xml:space="preserve"> </v>
      </c>
      <c r="AT90" s="255"/>
      <c r="AU90" s="266"/>
    </row>
    <row r="91" spans="1:47" ht="9.75" customHeight="1" x14ac:dyDescent="0.2">
      <c r="A91" s="251"/>
      <c r="B91" s="251"/>
      <c r="C91" s="251"/>
      <c r="D91" s="251"/>
      <c r="E91" s="251"/>
      <c r="F91" s="88" t="str">
        <f>IF(F90&lt;&gt;" ","%"," ")</f>
        <v xml:space="preserve"> </v>
      </c>
      <c r="G91" s="88" t="str">
        <f t="shared" ref="G91:AS91" si="8">IF(G90&lt;&gt;" ","%"," ")</f>
        <v xml:space="preserve"> </v>
      </c>
      <c r="H91" s="88" t="str">
        <f t="shared" si="8"/>
        <v xml:space="preserve"> </v>
      </c>
      <c r="I91" s="88" t="str">
        <f t="shared" si="8"/>
        <v xml:space="preserve"> </v>
      </c>
      <c r="J91" s="88" t="str">
        <f t="shared" si="8"/>
        <v xml:space="preserve"> </v>
      </c>
      <c r="K91" s="88" t="str">
        <f t="shared" si="8"/>
        <v xml:space="preserve"> </v>
      </c>
      <c r="L91" s="88" t="str">
        <f t="shared" si="8"/>
        <v xml:space="preserve"> </v>
      </c>
      <c r="M91" s="88" t="str">
        <f t="shared" si="8"/>
        <v xml:space="preserve"> </v>
      </c>
      <c r="N91" s="88" t="str">
        <f t="shared" si="8"/>
        <v xml:space="preserve"> </v>
      </c>
      <c r="O91" s="88" t="str">
        <f t="shared" si="8"/>
        <v xml:space="preserve"> </v>
      </c>
      <c r="P91" s="88" t="str">
        <f t="shared" si="8"/>
        <v xml:space="preserve"> </v>
      </c>
      <c r="Q91" s="88" t="str">
        <f t="shared" si="8"/>
        <v xml:space="preserve"> </v>
      </c>
      <c r="R91" s="88" t="str">
        <f t="shared" si="8"/>
        <v xml:space="preserve"> </v>
      </c>
      <c r="S91" s="88" t="str">
        <f t="shared" si="8"/>
        <v xml:space="preserve"> </v>
      </c>
      <c r="T91" s="88" t="str">
        <f t="shared" si="8"/>
        <v xml:space="preserve"> </v>
      </c>
      <c r="U91" s="88" t="str">
        <f t="shared" si="8"/>
        <v xml:space="preserve"> </v>
      </c>
      <c r="V91" s="88" t="str">
        <f t="shared" si="8"/>
        <v xml:space="preserve"> </v>
      </c>
      <c r="W91" s="88" t="str">
        <f t="shared" si="8"/>
        <v xml:space="preserve"> </v>
      </c>
      <c r="X91" s="88" t="str">
        <f t="shared" si="8"/>
        <v xml:space="preserve"> </v>
      </c>
      <c r="Y91" s="88" t="str">
        <f t="shared" si="8"/>
        <v xml:space="preserve"> </v>
      </c>
      <c r="Z91" s="88" t="str">
        <f t="shared" si="8"/>
        <v xml:space="preserve"> </v>
      </c>
      <c r="AA91" s="88" t="str">
        <f t="shared" si="8"/>
        <v xml:space="preserve"> </v>
      </c>
      <c r="AB91" s="88" t="str">
        <f t="shared" si="8"/>
        <v xml:space="preserve"> </v>
      </c>
      <c r="AC91" s="88" t="str">
        <f t="shared" si="8"/>
        <v xml:space="preserve"> </v>
      </c>
      <c r="AD91" s="88" t="str">
        <f t="shared" si="8"/>
        <v xml:space="preserve"> </v>
      </c>
      <c r="AE91" s="88" t="str">
        <f t="shared" si="8"/>
        <v xml:space="preserve"> </v>
      </c>
      <c r="AF91" s="88" t="str">
        <f t="shared" si="8"/>
        <v xml:space="preserve"> </v>
      </c>
      <c r="AG91" s="88" t="str">
        <f t="shared" si="8"/>
        <v xml:space="preserve"> </v>
      </c>
      <c r="AH91" s="88" t="str">
        <f t="shared" si="8"/>
        <v xml:space="preserve"> </v>
      </c>
      <c r="AI91" s="88" t="str">
        <f t="shared" si="8"/>
        <v xml:space="preserve"> </v>
      </c>
      <c r="AJ91" s="88" t="str">
        <f t="shared" si="8"/>
        <v xml:space="preserve"> </v>
      </c>
      <c r="AK91" s="88" t="str">
        <f t="shared" si="8"/>
        <v xml:space="preserve"> </v>
      </c>
      <c r="AL91" s="88" t="str">
        <f t="shared" si="8"/>
        <v xml:space="preserve"> </v>
      </c>
      <c r="AM91" s="88" t="str">
        <f t="shared" si="8"/>
        <v xml:space="preserve"> </v>
      </c>
      <c r="AN91" s="88" t="str">
        <f t="shared" si="8"/>
        <v xml:space="preserve"> </v>
      </c>
      <c r="AO91" s="88" t="str">
        <f t="shared" si="8"/>
        <v xml:space="preserve"> </v>
      </c>
      <c r="AP91" s="88" t="str">
        <f t="shared" si="8"/>
        <v xml:space="preserve"> </v>
      </c>
      <c r="AQ91" s="88" t="str">
        <f t="shared" si="8"/>
        <v xml:space="preserve"> </v>
      </c>
      <c r="AR91" s="88" t="str">
        <f t="shared" si="8"/>
        <v xml:space="preserve"> </v>
      </c>
      <c r="AS91" s="88" t="str">
        <f t="shared" si="8"/>
        <v xml:space="preserve"> </v>
      </c>
      <c r="AT91" s="255"/>
      <c r="AU91" s="266"/>
    </row>
    <row r="92" spans="1:47" x14ac:dyDescent="0.2">
      <c r="A92" s="251" t="s">
        <v>121</v>
      </c>
      <c r="B92" s="251"/>
      <c r="C92" s="251"/>
      <c r="D92" s="251"/>
      <c r="E92" s="251"/>
      <c r="F92" s="86" t="str">
        <f t="shared" ref="F92:AS92" si="9">IF(COUNTBLANK(F6:F85)=ROWS(F6:F85)," ",IF(COUNTIF(F6:F85,0)=0,"YOK",COUNTIF(F6:F85,0)))</f>
        <v xml:space="preserve"> </v>
      </c>
      <c r="G92" s="86" t="str">
        <f t="shared" si="9"/>
        <v xml:space="preserve"> </v>
      </c>
      <c r="H92" s="86" t="str">
        <f t="shared" si="9"/>
        <v xml:space="preserve"> </v>
      </c>
      <c r="I92" s="86" t="str">
        <f t="shared" si="9"/>
        <v xml:space="preserve"> </v>
      </c>
      <c r="J92" s="86" t="str">
        <f t="shared" si="9"/>
        <v xml:space="preserve"> </v>
      </c>
      <c r="K92" s="86" t="str">
        <f t="shared" si="9"/>
        <v xml:space="preserve"> </v>
      </c>
      <c r="L92" s="86" t="str">
        <f t="shared" si="9"/>
        <v xml:space="preserve"> </v>
      </c>
      <c r="M92" s="86" t="str">
        <f t="shared" si="9"/>
        <v xml:space="preserve"> </v>
      </c>
      <c r="N92" s="86" t="str">
        <f t="shared" si="9"/>
        <v xml:space="preserve"> </v>
      </c>
      <c r="O92" s="86" t="str">
        <f t="shared" si="9"/>
        <v xml:space="preserve"> </v>
      </c>
      <c r="P92" s="86" t="str">
        <f t="shared" si="9"/>
        <v xml:space="preserve"> </v>
      </c>
      <c r="Q92" s="86" t="str">
        <f t="shared" si="9"/>
        <v xml:space="preserve"> </v>
      </c>
      <c r="R92" s="86" t="str">
        <f t="shared" si="9"/>
        <v xml:space="preserve"> </v>
      </c>
      <c r="S92" s="86" t="str">
        <f t="shared" si="9"/>
        <v xml:space="preserve"> </v>
      </c>
      <c r="T92" s="86" t="str">
        <f t="shared" si="9"/>
        <v xml:space="preserve"> </v>
      </c>
      <c r="U92" s="86" t="str">
        <f t="shared" si="9"/>
        <v xml:space="preserve"> </v>
      </c>
      <c r="V92" s="86" t="str">
        <f t="shared" si="9"/>
        <v xml:space="preserve"> </v>
      </c>
      <c r="W92" s="86" t="str">
        <f t="shared" si="9"/>
        <v xml:space="preserve"> </v>
      </c>
      <c r="X92" s="86" t="str">
        <f t="shared" si="9"/>
        <v xml:space="preserve"> </v>
      </c>
      <c r="Y92" s="86" t="str">
        <f t="shared" si="9"/>
        <v xml:space="preserve"> </v>
      </c>
      <c r="Z92" s="86" t="str">
        <f t="shared" si="9"/>
        <v xml:space="preserve"> </v>
      </c>
      <c r="AA92" s="86" t="str">
        <f t="shared" si="9"/>
        <v xml:space="preserve"> </v>
      </c>
      <c r="AB92" s="86" t="str">
        <f t="shared" si="9"/>
        <v xml:space="preserve"> </v>
      </c>
      <c r="AC92" s="86" t="str">
        <f t="shared" si="9"/>
        <v xml:space="preserve"> </v>
      </c>
      <c r="AD92" s="86" t="str">
        <f t="shared" si="9"/>
        <v xml:space="preserve"> </v>
      </c>
      <c r="AE92" s="86" t="str">
        <f t="shared" si="9"/>
        <v xml:space="preserve"> </v>
      </c>
      <c r="AF92" s="86" t="str">
        <f t="shared" si="9"/>
        <v xml:space="preserve"> </v>
      </c>
      <c r="AG92" s="86" t="str">
        <f t="shared" si="9"/>
        <v xml:space="preserve"> </v>
      </c>
      <c r="AH92" s="86" t="str">
        <f t="shared" si="9"/>
        <v xml:space="preserve"> </v>
      </c>
      <c r="AI92" s="86" t="str">
        <f t="shared" si="9"/>
        <v xml:space="preserve"> </v>
      </c>
      <c r="AJ92" s="86" t="str">
        <f t="shared" si="9"/>
        <v xml:space="preserve"> </v>
      </c>
      <c r="AK92" s="86" t="str">
        <f t="shared" si="9"/>
        <v xml:space="preserve"> </v>
      </c>
      <c r="AL92" s="86" t="str">
        <f t="shared" si="9"/>
        <v xml:space="preserve"> </v>
      </c>
      <c r="AM92" s="86" t="str">
        <f t="shared" si="9"/>
        <v xml:space="preserve"> </v>
      </c>
      <c r="AN92" s="86" t="str">
        <f t="shared" si="9"/>
        <v xml:space="preserve"> </v>
      </c>
      <c r="AO92" s="86" t="str">
        <f t="shared" si="9"/>
        <v xml:space="preserve"> </v>
      </c>
      <c r="AP92" s="86" t="str">
        <f t="shared" si="9"/>
        <v xml:space="preserve"> </v>
      </c>
      <c r="AQ92" s="86" t="str">
        <f t="shared" si="9"/>
        <v xml:space="preserve"> </v>
      </c>
      <c r="AR92" s="86" t="str">
        <f t="shared" si="9"/>
        <v xml:space="preserve"> </v>
      </c>
      <c r="AS92" s="86" t="str">
        <f t="shared" si="9"/>
        <v xml:space="preserve"> </v>
      </c>
      <c r="AT92" s="85"/>
      <c r="AU92" s="44"/>
    </row>
    <row r="93" spans="1:47" ht="24.75" customHeight="1" x14ac:dyDescent="0.2">
      <c r="A93" s="251" t="s">
        <v>122</v>
      </c>
      <c r="B93" s="251"/>
      <c r="C93" s="251"/>
      <c r="D93" s="251"/>
      <c r="E93" s="251"/>
      <c r="F93" s="87" t="str">
        <f t="shared" ref="F93:AS93" si="10">IF(COUNTBLANK(F6:F85)=ROWS(F6:F85)," ",IF(F92="YOK",0,100*F92/COUNTA(F6:F85)))</f>
        <v xml:space="preserve"> </v>
      </c>
      <c r="G93" s="87" t="str">
        <f t="shared" si="10"/>
        <v xml:space="preserve"> </v>
      </c>
      <c r="H93" s="87" t="str">
        <f t="shared" si="10"/>
        <v xml:space="preserve"> </v>
      </c>
      <c r="I93" s="87" t="str">
        <f t="shared" si="10"/>
        <v xml:space="preserve"> </v>
      </c>
      <c r="J93" s="87" t="str">
        <f t="shared" si="10"/>
        <v xml:space="preserve"> </v>
      </c>
      <c r="K93" s="87" t="str">
        <f t="shared" si="10"/>
        <v xml:space="preserve"> </v>
      </c>
      <c r="L93" s="87" t="str">
        <f t="shared" si="10"/>
        <v xml:space="preserve"> </v>
      </c>
      <c r="M93" s="87" t="str">
        <f t="shared" si="10"/>
        <v xml:space="preserve"> </v>
      </c>
      <c r="N93" s="87" t="str">
        <f t="shared" si="10"/>
        <v xml:space="preserve"> </v>
      </c>
      <c r="O93" s="87" t="str">
        <f t="shared" si="10"/>
        <v xml:space="preserve"> </v>
      </c>
      <c r="P93" s="87" t="str">
        <f t="shared" si="10"/>
        <v xml:space="preserve"> </v>
      </c>
      <c r="Q93" s="87" t="str">
        <f t="shared" si="10"/>
        <v xml:space="preserve"> </v>
      </c>
      <c r="R93" s="87" t="str">
        <f t="shared" si="10"/>
        <v xml:space="preserve"> </v>
      </c>
      <c r="S93" s="87" t="str">
        <f t="shared" si="10"/>
        <v xml:space="preserve"> </v>
      </c>
      <c r="T93" s="87" t="str">
        <f t="shared" si="10"/>
        <v xml:space="preserve"> </v>
      </c>
      <c r="U93" s="87" t="str">
        <f t="shared" si="10"/>
        <v xml:space="preserve"> </v>
      </c>
      <c r="V93" s="87" t="str">
        <f t="shared" si="10"/>
        <v xml:space="preserve"> </v>
      </c>
      <c r="W93" s="87" t="str">
        <f t="shared" si="10"/>
        <v xml:space="preserve"> </v>
      </c>
      <c r="X93" s="87" t="str">
        <f t="shared" si="10"/>
        <v xml:space="preserve"> </v>
      </c>
      <c r="Y93" s="87" t="str">
        <f t="shared" si="10"/>
        <v xml:space="preserve"> </v>
      </c>
      <c r="Z93" s="87" t="str">
        <f t="shared" si="10"/>
        <v xml:space="preserve"> </v>
      </c>
      <c r="AA93" s="87" t="str">
        <f t="shared" si="10"/>
        <v xml:space="preserve"> </v>
      </c>
      <c r="AB93" s="87" t="str">
        <f t="shared" si="10"/>
        <v xml:space="preserve"> </v>
      </c>
      <c r="AC93" s="87" t="str">
        <f t="shared" si="10"/>
        <v xml:space="preserve"> </v>
      </c>
      <c r="AD93" s="87" t="str">
        <f t="shared" si="10"/>
        <v xml:space="preserve"> </v>
      </c>
      <c r="AE93" s="87" t="str">
        <f t="shared" si="10"/>
        <v xml:space="preserve"> </v>
      </c>
      <c r="AF93" s="87" t="str">
        <f t="shared" si="10"/>
        <v xml:space="preserve"> </v>
      </c>
      <c r="AG93" s="87" t="str">
        <f t="shared" si="10"/>
        <v xml:space="preserve"> </v>
      </c>
      <c r="AH93" s="87" t="str">
        <f t="shared" si="10"/>
        <v xml:space="preserve"> </v>
      </c>
      <c r="AI93" s="87" t="str">
        <f t="shared" si="10"/>
        <v xml:space="preserve"> </v>
      </c>
      <c r="AJ93" s="87" t="str">
        <f t="shared" si="10"/>
        <v xml:space="preserve"> </v>
      </c>
      <c r="AK93" s="87" t="str">
        <f t="shared" si="10"/>
        <v xml:space="preserve"> </v>
      </c>
      <c r="AL93" s="87" t="str">
        <f t="shared" si="10"/>
        <v xml:space="preserve"> </v>
      </c>
      <c r="AM93" s="87" t="str">
        <f t="shared" si="10"/>
        <v xml:space="preserve"> </v>
      </c>
      <c r="AN93" s="87" t="str">
        <f t="shared" si="10"/>
        <v xml:space="preserve"> </v>
      </c>
      <c r="AO93" s="87" t="str">
        <f t="shared" si="10"/>
        <v xml:space="preserve"> </v>
      </c>
      <c r="AP93" s="87" t="str">
        <f t="shared" si="10"/>
        <v xml:space="preserve"> </v>
      </c>
      <c r="AQ93" s="87" t="str">
        <f t="shared" si="10"/>
        <v xml:space="preserve"> </v>
      </c>
      <c r="AR93" s="87" t="str">
        <f t="shared" si="10"/>
        <v xml:space="preserve"> </v>
      </c>
      <c r="AS93" s="87" t="str">
        <f t="shared" si="10"/>
        <v xml:space="preserve"> </v>
      </c>
      <c r="AT93" s="255"/>
      <c r="AU93" s="266"/>
    </row>
    <row r="94" spans="1:47" ht="9.75" customHeight="1" x14ac:dyDescent="0.2">
      <c r="A94" s="251"/>
      <c r="B94" s="251"/>
      <c r="C94" s="251"/>
      <c r="D94" s="251"/>
      <c r="E94" s="251"/>
      <c r="F94" s="89" t="str">
        <f>IF(F93&lt;&gt;" ","%"," ")</f>
        <v xml:space="preserve"> </v>
      </c>
      <c r="G94" s="89" t="str">
        <f t="shared" ref="G94:AS94" si="11">IF(G93&lt;&gt;" ","%"," ")</f>
        <v xml:space="preserve"> </v>
      </c>
      <c r="H94" s="89" t="str">
        <f t="shared" si="11"/>
        <v xml:space="preserve"> </v>
      </c>
      <c r="I94" s="89" t="str">
        <f t="shared" si="11"/>
        <v xml:space="preserve"> </v>
      </c>
      <c r="J94" s="89" t="str">
        <f t="shared" si="11"/>
        <v xml:space="preserve"> </v>
      </c>
      <c r="K94" s="89" t="str">
        <f t="shared" si="11"/>
        <v xml:space="preserve"> </v>
      </c>
      <c r="L94" s="89" t="str">
        <f t="shared" si="11"/>
        <v xml:space="preserve"> </v>
      </c>
      <c r="M94" s="89" t="str">
        <f t="shared" si="11"/>
        <v xml:space="preserve"> </v>
      </c>
      <c r="N94" s="89" t="str">
        <f t="shared" si="11"/>
        <v xml:space="preserve"> </v>
      </c>
      <c r="O94" s="89" t="str">
        <f t="shared" si="11"/>
        <v xml:space="preserve"> </v>
      </c>
      <c r="P94" s="89" t="str">
        <f t="shared" si="11"/>
        <v xml:space="preserve"> </v>
      </c>
      <c r="Q94" s="89" t="str">
        <f t="shared" si="11"/>
        <v xml:space="preserve"> </v>
      </c>
      <c r="R94" s="89" t="str">
        <f t="shared" si="11"/>
        <v xml:space="preserve"> </v>
      </c>
      <c r="S94" s="89" t="str">
        <f t="shared" si="11"/>
        <v xml:space="preserve"> </v>
      </c>
      <c r="T94" s="89" t="str">
        <f t="shared" si="11"/>
        <v xml:space="preserve"> </v>
      </c>
      <c r="U94" s="89" t="str">
        <f t="shared" si="11"/>
        <v xml:space="preserve"> </v>
      </c>
      <c r="V94" s="89" t="str">
        <f t="shared" si="11"/>
        <v xml:space="preserve"> </v>
      </c>
      <c r="W94" s="89" t="str">
        <f t="shared" si="11"/>
        <v xml:space="preserve"> </v>
      </c>
      <c r="X94" s="89" t="str">
        <f t="shared" si="11"/>
        <v xml:space="preserve"> </v>
      </c>
      <c r="Y94" s="89" t="str">
        <f t="shared" si="11"/>
        <v xml:space="preserve"> </v>
      </c>
      <c r="Z94" s="89" t="str">
        <f t="shared" si="11"/>
        <v xml:space="preserve"> </v>
      </c>
      <c r="AA94" s="89" t="str">
        <f t="shared" si="11"/>
        <v xml:space="preserve"> </v>
      </c>
      <c r="AB94" s="89" t="str">
        <f t="shared" si="11"/>
        <v xml:space="preserve"> </v>
      </c>
      <c r="AC94" s="89" t="str">
        <f t="shared" si="11"/>
        <v xml:space="preserve"> </v>
      </c>
      <c r="AD94" s="89" t="str">
        <f t="shared" si="11"/>
        <v xml:space="preserve"> </v>
      </c>
      <c r="AE94" s="89" t="str">
        <f t="shared" si="11"/>
        <v xml:space="preserve"> </v>
      </c>
      <c r="AF94" s="89" t="str">
        <f t="shared" si="11"/>
        <v xml:space="preserve"> </v>
      </c>
      <c r="AG94" s="89" t="str">
        <f t="shared" si="11"/>
        <v xml:space="preserve"> </v>
      </c>
      <c r="AH94" s="89" t="str">
        <f t="shared" si="11"/>
        <v xml:space="preserve"> </v>
      </c>
      <c r="AI94" s="89" t="str">
        <f t="shared" si="11"/>
        <v xml:space="preserve"> </v>
      </c>
      <c r="AJ94" s="89" t="str">
        <f t="shared" si="11"/>
        <v xml:space="preserve"> </v>
      </c>
      <c r="AK94" s="89" t="str">
        <f t="shared" si="11"/>
        <v xml:space="preserve"> </v>
      </c>
      <c r="AL94" s="89" t="str">
        <f t="shared" si="11"/>
        <v xml:space="preserve"> </v>
      </c>
      <c r="AM94" s="89" t="str">
        <f t="shared" si="11"/>
        <v xml:space="preserve"> </v>
      </c>
      <c r="AN94" s="89" t="str">
        <f t="shared" si="11"/>
        <v xml:space="preserve"> </v>
      </c>
      <c r="AO94" s="89" t="str">
        <f t="shared" si="11"/>
        <v xml:space="preserve"> </v>
      </c>
      <c r="AP94" s="89" t="str">
        <f t="shared" si="11"/>
        <v xml:space="preserve"> </v>
      </c>
      <c r="AQ94" s="89" t="str">
        <f t="shared" si="11"/>
        <v xml:space="preserve"> </v>
      </c>
      <c r="AR94" s="89" t="str">
        <f t="shared" si="11"/>
        <v xml:space="preserve"> </v>
      </c>
      <c r="AS94" s="89" t="str">
        <f t="shared" si="11"/>
        <v xml:space="preserve"> </v>
      </c>
      <c r="AT94" s="255"/>
      <c r="AU94" s="266"/>
    </row>
    <row r="95" spans="1:47" ht="25.5" customHeight="1" x14ac:dyDescent="0.2">
      <c r="A95" s="290" t="s">
        <v>44</v>
      </c>
      <c r="B95" s="291"/>
      <c r="C95" s="291"/>
      <c r="D95" s="291"/>
      <c r="E95" s="292"/>
      <c r="F95" s="90" t="str">
        <f t="shared" ref="F95:AS95" si="12">IF(F4=" "," ",IF(COUNTBLANK(F6:F85)=ROWS(F6:F85)," ",F88*100/F4))</f>
        <v xml:space="preserve"> </v>
      </c>
      <c r="G95" s="90" t="str">
        <f t="shared" si="12"/>
        <v xml:space="preserve"> </v>
      </c>
      <c r="H95" s="90" t="str">
        <f t="shared" si="12"/>
        <v xml:space="preserve"> </v>
      </c>
      <c r="I95" s="90" t="str">
        <f t="shared" si="12"/>
        <v xml:space="preserve"> </v>
      </c>
      <c r="J95" s="90" t="str">
        <f t="shared" si="12"/>
        <v xml:space="preserve"> </v>
      </c>
      <c r="K95" s="125" t="str">
        <f t="shared" si="12"/>
        <v xml:space="preserve"> </v>
      </c>
      <c r="L95" s="90" t="str">
        <f t="shared" si="12"/>
        <v xml:space="preserve"> </v>
      </c>
      <c r="M95" s="90" t="str">
        <f t="shared" si="12"/>
        <v xml:space="preserve"> </v>
      </c>
      <c r="N95" s="90" t="str">
        <f t="shared" si="12"/>
        <v xml:space="preserve"> </v>
      </c>
      <c r="O95" s="90" t="str">
        <f t="shared" si="12"/>
        <v xml:space="preserve"> </v>
      </c>
      <c r="P95" s="90" t="str">
        <f t="shared" si="12"/>
        <v xml:space="preserve"> </v>
      </c>
      <c r="Q95" s="90" t="str">
        <f t="shared" si="12"/>
        <v xml:space="preserve"> </v>
      </c>
      <c r="R95" s="90" t="str">
        <f t="shared" si="12"/>
        <v xml:space="preserve"> </v>
      </c>
      <c r="S95" s="90" t="str">
        <f t="shared" si="12"/>
        <v xml:space="preserve"> </v>
      </c>
      <c r="T95" s="90" t="str">
        <f t="shared" si="12"/>
        <v xml:space="preserve"> </v>
      </c>
      <c r="U95" s="90" t="str">
        <f t="shared" si="12"/>
        <v xml:space="preserve"> </v>
      </c>
      <c r="V95" s="90" t="str">
        <f t="shared" si="12"/>
        <v xml:space="preserve"> </v>
      </c>
      <c r="W95" s="90" t="str">
        <f t="shared" si="12"/>
        <v xml:space="preserve"> </v>
      </c>
      <c r="X95" s="90" t="str">
        <f t="shared" si="12"/>
        <v xml:space="preserve"> </v>
      </c>
      <c r="Y95" s="90" t="str">
        <f t="shared" si="12"/>
        <v xml:space="preserve"> </v>
      </c>
      <c r="Z95" s="90" t="str">
        <f t="shared" si="12"/>
        <v xml:space="preserve"> </v>
      </c>
      <c r="AA95" s="90" t="str">
        <f t="shared" si="12"/>
        <v xml:space="preserve"> </v>
      </c>
      <c r="AB95" s="90" t="str">
        <f t="shared" si="12"/>
        <v xml:space="preserve"> </v>
      </c>
      <c r="AC95" s="90" t="str">
        <f t="shared" si="12"/>
        <v xml:space="preserve"> </v>
      </c>
      <c r="AD95" s="90" t="str">
        <f t="shared" si="12"/>
        <v xml:space="preserve"> </v>
      </c>
      <c r="AE95" s="90" t="str">
        <f t="shared" si="12"/>
        <v xml:space="preserve"> </v>
      </c>
      <c r="AF95" s="90" t="str">
        <f t="shared" si="12"/>
        <v xml:space="preserve"> </v>
      </c>
      <c r="AG95" s="90" t="str">
        <f t="shared" si="12"/>
        <v xml:space="preserve"> </v>
      </c>
      <c r="AH95" s="90" t="str">
        <f t="shared" si="12"/>
        <v xml:space="preserve"> </v>
      </c>
      <c r="AI95" s="90" t="str">
        <f t="shared" si="12"/>
        <v xml:space="preserve"> </v>
      </c>
      <c r="AJ95" s="90" t="str">
        <f t="shared" si="12"/>
        <v xml:space="preserve"> </v>
      </c>
      <c r="AK95" s="90" t="str">
        <f t="shared" si="12"/>
        <v xml:space="preserve"> </v>
      </c>
      <c r="AL95" s="90" t="str">
        <f t="shared" si="12"/>
        <v xml:space="preserve"> </v>
      </c>
      <c r="AM95" s="90" t="str">
        <f t="shared" si="12"/>
        <v xml:space="preserve"> </v>
      </c>
      <c r="AN95" s="90" t="str">
        <f t="shared" si="12"/>
        <v xml:space="preserve"> </v>
      </c>
      <c r="AO95" s="90" t="str">
        <f t="shared" si="12"/>
        <v xml:space="preserve"> </v>
      </c>
      <c r="AP95" s="90" t="str">
        <f t="shared" si="12"/>
        <v xml:space="preserve"> </v>
      </c>
      <c r="AQ95" s="90" t="str">
        <f t="shared" si="12"/>
        <v xml:space="preserve"> </v>
      </c>
      <c r="AR95" s="90" t="str">
        <f t="shared" si="12"/>
        <v xml:space="preserve"> </v>
      </c>
      <c r="AS95" s="90" t="str">
        <f t="shared" si="12"/>
        <v xml:space="preserve"> </v>
      </c>
      <c r="AT95" s="284"/>
      <c r="AU95" s="304"/>
    </row>
    <row r="96" spans="1:47" ht="9.75" customHeight="1" x14ac:dyDescent="0.2">
      <c r="A96" s="293"/>
      <c r="B96" s="294"/>
      <c r="C96" s="294"/>
      <c r="D96" s="294"/>
      <c r="E96" s="295"/>
      <c r="F96" s="91" t="str">
        <f>IF(F95&lt;&gt;" ","%"," ")</f>
        <v xml:space="preserve"> </v>
      </c>
      <c r="G96" s="91" t="str">
        <f t="shared" ref="G96:AS96" si="13">IF(G95&lt;&gt;" ","%"," ")</f>
        <v xml:space="preserve"> </v>
      </c>
      <c r="H96" s="91" t="str">
        <f t="shared" si="13"/>
        <v xml:space="preserve"> </v>
      </c>
      <c r="I96" s="91" t="str">
        <f t="shared" si="13"/>
        <v xml:space="preserve"> </v>
      </c>
      <c r="J96" s="91" t="str">
        <f t="shared" si="13"/>
        <v xml:space="preserve"> </v>
      </c>
      <c r="K96" s="91" t="str">
        <f t="shared" si="13"/>
        <v xml:space="preserve"> </v>
      </c>
      <c r="L96" s="91" t="str">
        <f t="shared" si="13"/>
        <v xml:space="preserve"> </v>
      </c>
      <c r="M96" s="91" t="str">
        <f t="shared" si="13"/>
        <v xml:space="preserve"> </v>
      </c>
      <c r="N96" s="91" t="str">
        <f t="shared" si="13"/>
        <v xml:space="preserve"> </v>
      </c>
      <c r="O96" s="91" t="str">
        <f t="shared" si="13"/>
        <v xml:space="preserve"> </v>
      </c>
      <c r="P96" s="91" t="str">
        <f t="shared" si="13"/>
        <v xml:space="preserve"> </v>
      </c>
      <c r="Q96" s="91" t="str">
        <f t="shared" si="13"/>
        <v xml:space="preserve"> </v>
      </c>
      <c r="R96" s="91" t="str">
        <f t="shared" si="13"/>
        <v xml:space="preserve"> </v>
      </c>
      <c r="S96" s="91" t="str">
        <f t="shared" si="13"/>
        <v xml:space="preserve"> </v>
      </c>
      <c r="T96" s="91" t="str">
        <f t="shared" si="13"/>
        <v xml:space="preserve"> </v>
      </c>
      <c r="U96" s="91" t="str">
        <f t="shared" si="13"/>
        <v xml:space="preserve"> </v>
      </c>
      <c r="V96" s="91" t="str">
        <f t="shared" si="13"/>
        <v xml:space="preserve"> </v>
      </c>
      <c r="W96" s="91" t="str">
        <f t="shared" si="13"/>
        <v xml:space="preserve"> </v>
      </c>
      <c r="X96" s="91" t="str">
        <f t="shared" si="13"/>
        <v xml:space="preserve"> </v>
      </c>
      <c r="Y96" s="91" t="str">
        <f t="shared" si="13"/>
        <v xml:space="preserve"> </v>
      </c>
      <c r="Z96" s="91" t="str">
        <f t="shared" si="13"/>
        <v xml:space="preserve"> </v>
      </c>
      <c r="AA96" s="91" t="str">
        <f t="shared" si="13"/>
        <v xml:space="preserve"> </v>
      </c>
      <c r="AB96" s="91" t="str">
        <f t="shared" si="13"/>
        <v xml:space="preserve"> </v>
      </c>
      <c r="AC96" s="91" t="str">
        <f t="shared" si="13"/>
        <v xml:space="preserve"> </v>
      </c>
      <c r="AD96" s="91" t="str">
        <f t="shared" si="13"/>
        <v xml:space="preserve"> </v>
      </c>
      <c r="AE96" s="91" t="str">
        <f t="shared" si="13"/>
        <v xml:space="preserve"> </v>
      </c>
      <c r="AF96" s="91" t="str">
        <f t="shared" si="13"/>
        <v xml:space="preserve"> </v>
      </c>
      <c r="AG96" s="91" t="str">
        <f t="shared" si="13"/>
        <v xml:space="preserve"> </v>
      </c>
      <c r="AH96" s="91" t="str">
        <f t="shared" si="13"/>
        <v xml:space="preserve"> </v>
      </c>
      <c r="AI96" s="91" t="str">
        <f t="shared" si="13"/>
        <v xml:space="preserve"> </v>
      </c>
      <c r="AJ96" s="91" t="str">
        <f t="shared" si="13"/>
        <v xml:space="preserve"> </v>
      </c>
      <c r="AK96" s="91" t="str">
        <f t="shared" si="13"/>
        <v xml:space="preserve"> </v>
      </c>
      <c r="AL96" s="91" t="str">
        <f t="shared" si="13"/>
        <v xml:space="preserve"> </v>
      </c>
      <c r="AM96" s="91" t="str">
        <f t="shared" si="13"/>
        <v xml:space="preserve"> </v>
      </c>
      <c r="AN96" s="91" t="str">
        <f t="shared" si="13"/>
        <v xml:space="preserve"> </v>
      </c>
      <c r="AO96" s="91" t="str">
        <f t="shared" si="13"/>
        <v xml:space="preserve"> </v>
      </c>
      <c r="AP96" s="91" t="str">
        <f t="shared" si="13"/>
        <v xml:space="preserve"> </v>
      </c>
      <c r="AQ96" s="91" t="str">
        <f t="shared" si="13"/>
        <v xml:space="preserve"> </v>
      </c>
      <c r="AR96" s="91" t="str">
        <f t="shared" si="13"/>
        <v xml:space="preserve"> </v>
      </c>
      <c r="AS96" s="91" t="str">
        <f t="shared" si="13"/>
        <v xml:space="preserve"> </v>
      </c>
      <c r="AT96" s="285"/>
      <c r="AU96" s="305"/>
    </row>
    <row r="97" spans="1:47" ht="9.75" customHeight="1" x14ac:dyDescent="0.2">
      <c r="A97" s="8"/>
      <c r="B97" s="8"/>
      <c r="C97" s="8"/>
      <c r="D97" s="8"/>
      <c r="E97" s="8"/>
      <c r="F97" s="9"/>
      <c r="G97" s="9"/>
      <c r="H97" s="9"/>
      <c r="I97" s="9"/>
      <c r="J97" s="9"/>
      <c r="K97" s="9"/>
      <c r="L97" s="9"/>
      <c r="M97" s="9"/>
      <c r="N97" s="9"/>
      <c r="O97" s="9"/>
      <c r="P97" s="9"/>
      <c r="Q97" s="9"/>
      <c r="R97" s="9"/>
      <c r="S97" s="9"/>
      <c r="T97" s="9"/>
      <c r="U97" s="9"/>
      <c r="V97" s="9"/>
      <c r="W97" s="9"/>
      <c r="X97" s="9"/>
      <c r="Y97" s="9"/>
      <c r="Z97" s="9"/>
      <c r="AA97" s="9"/>
      <c r="AB97" s="9"/>
      <c r="AC97" s="9"/>
      <c r="AD97" s="9"/>
      <c r="AE97" s="9"/>
      <c r="AF97" s="9"/>
      <c r="AG97" s="9"/>
      <c r="AH97" s="9"/>
      <c r="AI97" s="9"/>
      <c r="AJ97" s="9"/>
      <c r="AK97" s="9"/>
      <c r="AL97" s="9"/>
      <c r="AM97" s="9"/>
      <c r="AN97" s="9"/>
      <c r="AO97" s="9"/>
      <c r="AP97" s="9"/>
      <c r="AQ97" s="9"/>
      <c r="AR97" s="9"/>
      <c r="AS97" s="9"/>
      <c r="AT97" s="10"/>
      <c r="AU97" s="10"/>
    </row>
    <row r="98" spans="1:47" ht="9.75" customHeight="1" x14ac:dyDescent="0.2">
      <c r="A98" s="8"/>
      <c r="B98" s="8"/>
      <c r="C98" s="8"/>
      <c r="D98" s="8"/>
      <c r="E98" s="8"/>
      <c r="F98" s="9"/>
      <c r="G98" s="9"/>
      <c r="H98" s="9"/>
      <c r="I98" s="9"/>
      <c r="J98" s="9"/>
      <c r="K98" s="9"/>
      <c r="L98" s="9"/>
      <c r="M98" s="9"/>
      <c r="N98" s="9"/>
      <c r="O98" s="9"/>
      <c r="P98" s="9"/>
      <c r="Q98" s="9"/>
      <c r="R98" s="9"/>
      <c r="S98" s="9"/>
      <c r="T98" s="9"/>
      <c r="U98" s="9"/>
      <c r="V98" s="9"/>
      <c r="W98" s="9"/>
      <c r="X98" s="9"/>
      <c r="Y98" s="9"/>
      <c r="Z98" s="9"/>
      <c r="AA98" s="9"/>
      <c r="AB98" s="9"/>
      <c r="AC98" s="9"/>
      <c r="AD98" s="9"/>
      <c r="AE98" s="9"/>
      <c r="AF98" s="9"/>
      <c r="AG98" s="9"/>
      <c r="AH98" s="9"/>
      <c r="AI98" s="9"/>
      <c r="AJ98" s="9"/>
      <c r="AK98" s="9"/>
      <c r="AL98" s="9"/>
      <c r="AM98" s="9"/>
      <c r="AN98" s="9"/>
      <c r="AO98" s="9"/>
      <c r="AP98" s="9"/>
      <c r="AQ98" s="9"/>
      <c r="AR98" s="9"/>
      <c r="AS98" s="9"/>
      <c r="AT98" s="10"/>
      <c r="AU98" s="10"/>
    </row>
    <row r="99" spans="1:47" ht="9.75" customHeight="1" x14ac:dyDescent="0.2">
      <c r="A99" s="8"/>
      <c r="B99" s="8"/>
      <c r="C99" s="8"/>
      <c r="D99" s="8"/>
      <c r="E99" s="8"/>
      <c r="F99" s="9"/>
      <c r="G99" s="9"/>
      <c r="H99" s="9"/>
      <c r="I99" s="9"/>
      <c r="J99" s="9"/>
      <c r="K99" s="9"/>
      <c r="L99" s="9"/>
      <c r="M99" s="9"/>
      <c r="N99" s="9"/>
      <c r="O99" s="9"/>
      <c r="P99" s="9"/>
      <c r="Q99" s="9"/>
      <c r="R99" s="9"/>
      <c r="S99" s="9"/>
      <c r="T99" s="9"/>
      <c r="U99" s="9"/>
      <c r="V99" s="9"/>
      <c r="W99" s="9"/>
      <c r="X99" s="9"/>
      <c r="Y99" s="9"/>
      <c r="Z99" s="9"/>
      <c r="AA99" s="9"/>
      <c r="AB99" s="9"/>
      <c r="AC99" s="9"/>
      <c r="AD99" s="9"/>
      <c r="AE99" s="9"/>
      <c r="AF99" s="9"/>
      <c r="AG99" s="9"/>
      <c r="AH99" s="9"/>
      <c r="AI99" s="9"/>
      <c r="AJ99" s="9"/>
      <c r="AK99" s="9"/>
      <c r="AL99" s="9"/>
      <c r="AM99" s="9"/>
      <c r="AN99" s="9"/>
      <c r="AO99" s="9"/>
      <c r="AP99" s="9"/>
      <c r="AQ99" s="9"/>
      <c r="AR99" s="9"/>
      <c r="AS99" s="9"/>
      <c r="AT99" s="10"/>
      <c r="AU99" s="10"/>
    </row>
    <row r="100" spans="1:47" ht="9.75" customHeight="1" x14ac:dyDescent="0.2">
      <c r="A100" s="8"/>
      <c r="B100" s="8"/>
      <c r="C100" s="8"/>
      <c r="D100" s="8"/>
      <c r="E100" s="8"/>
      <c r="F100" s="9"/>
      <c r="G100" s="9"/>
      <c r="H100" s="9"/>
      <c r="I100" s="9"/>
      <c r="J100" s="9"/>
      <c r="K100" s="9"/>
      <c r="L100" s="9"/>
      <c r="M100" s="9"/>
      <c r="N100" s="9"/>
      <c r="O100" s="9"/>
      <c r="P100" s="9"/>
      <c r="Q100" s="9"/>
      <c r="R100" s="9"/>
      <c r="S100" s="9"/>
      <c r="T100" s="9"/>
      <c r="U100" s="9"/>
      <c r="V100" s="9"/>
      <c r="W100" s="9"/>
      <c r="X100" s="9"/>
      <c r="Y100" s="9"/>
      <c r="Z100" s="9"/>
      <c r="AA100" s="9"/>
      <c r="AB100" s="9"/>
      <c r="AC100" s="9"/>
      <c r="AD100" s="9"/>
      <c r="AE100" s="9"/>
      <c r="AF100" s="9"/>
      <c r="AG100" s="9"/>
      <c r="AH100" s="9"/>
      <c r="AI100" s="9"/>
      <c r="AJ100" s="9"/>
      <c r="AK100" s="9"/>
      <c r="AL100" s="9"/>
      <c r="AM100" s="9"/>
      <c r="AN100" s="9"/>
      <c r="AO100" s="9"/>
      <c r="AP100" s="9"/>
      <c r="AQ100" s="9"/>
      <c r="AR100" s="9"/>
      <c r="AS100" s="9"/>
      <c r="AT100" s="10"/>
      <c r="AU100" s="10"/>
    </row>
    <row r="101" spans="1:47" ht="9.75" customHeight="1" x14ac:dyDescent="0.2">
      <c r="A101" s="8"/>
      <c r="B101" s="8"/>
      <c r="C101" s="8"/>
      <c r="D101" s="8"/>
      <c r="E101" s="8"/>
      <c r="F101" s="9"/>
      <c r="G101" s="9"/>
      <c r="H101" s="9"/>
      <c r="I101" s="9"/>
      <c r="J101" s="9"/>
      <c r="K101" s="9"/>
      <c r="L101" s="9"/>
      <c r="M101" s="9"/>
      <c r="N101" s="9"/>
      <c r="O101" s="9"/>
      <c r="P101" s="9"/>
      <c r="Q101" s="9"/>
      <c r="R101" s="9"/>
      <c r="S101" s="9"/>
      <c r="T101" s="9"/>
      <c r="U101" s="9"/>
      <c r="V101" s="9"/>
      <c r="W101" s="9"/>
      <c r="X101" s="9"/>
      <c r="Y101" s="9"/>
      <c r="Z101" s="9"/>
      <c r="AA101" s="9"/>
      <c r="AB101" s="9"/>
      <c r="AC101" s="9"/>
      <c r="AD101" s="9"/>
      <c r="AE101" s="9"/>
      <c r="AF101" s="9"/>
      <c r="AG101" s="9"/>
      <c r="AH101" s="9"/>
      <c r="AI101" s="9"/>
      <c r="AJ101" s="9"/>
      <c r="AK101" s="9"/>
      <c r="AL101" s="9"/>
      <c r="AM101" s="9"/>
      <c r="AN101" s="9"/>
      <c r="AO101" s="9"/>
      <c r="AP101" s="9"/>
      <c r="AQ101" s="9"/>
      <c r="AR101" s="9"/>
      <c r="AS101" s="9"/>
      <c r="AT101" s="10"/>
      <c r="AU101" s="10"/>
    </row>
    <row r="102" spans="1:47" ht="9.75" customHeight="1" x14ac:dyDescent="0.2">
      <c r="A102" s="8"/>
      <c r="B102" s="8"/>
      <c r="C102" s="8"/>
      <c r="D102" s="8"/>
      <c r="E102" s="8"/>
      <c r="F102" s="9"/>
      <c r="G102" s="9"/>
      <c r="H102" s="9"/>
      <c r="I102" s="9"/>
      <c r="J102" s="9"/>
      <c r="K102" s="9"/>
      <c r="L102" s="9"/>
      <c r="M102" s="9"/>
      <c r="N102" s="9"/>
      <c r="O102" s="9"/>
      <c r="P102" s="9"/>
      <c r="Q102" s="9"/>
      <c r="R102" s="9"/>
      <c r="S102" s="9"/>
      <c r="T102" s="9"/>
      <c r="U102" s="9"/>
      <c r="V102" s="9"/>
      <c r="W102" s="9"/>
      <c r="X102" s="9"/>
      <c r="Y102" s="9"/>
      <c r="Z102" s="9"/>
      <c r="AA102" s="9"/>
      <c r="AB102" s="9"/>
      <c r="AC102" s="9"/>
      <c r="AD102" s="9"/>
      <c r="AE102" s="9"/>
      <c r="AF102" s="9"/>
      <c r="AG102" s="9"/>
      <c r="AH102" s="9"/>
      <c r="AI102" s="9"/>
      <c r="AJ102" s="9"/>
      <c r="AK102" s="9"/>
      <c r="AL102" s="9"/>
      <c r="AM102" s="9"/>
      <c r="AN102" s="9"/>
      <c r="AO102" s="9"/>
      <c r="AP102" s="9"/>
      <c r="AQ102" s="9"/>
      <c r="AR102" s="9"/>
      <c r="AS102" s="9"/>
      <c r="AT102" s="10"/>
      <c r="AU102" s="10"/>
    </row>
    <row r="103" spans="1:47" ht="9.75" customHeight="1" x14ac:dyDescent="0.2">
      <c r="A103" s="8"/>
      <c r="B103" s="8"/>
      <c r="C103" s="8"/>
      <c r="D103" s="8"/>
      <c r="E103" s="8"/>
      <c r="F103" s="9"/>
      <c r="G103" s="9"/>
      <c r="H103" s="9"/>
      <c r="I103" s="9"/>
      <c r="J103" s="9"/>
      <c r="K103" s="9"/>
      <c r="L103" s="9"/>
      <c r="M103" s="9"/>
      <c r="N103" s="9"/>
      <c r="O103" s="9"/>
      <c r="P103" s="9"/>
      <c r="Q103" s="9"/>
      <c r="R103" s="9"/>
      <c r="S103" s="9"/>
      <c r="T103" s="9"/>
      <c r="U103" s="9"/>
      <c r="V103" s="9"/>
      <c r="W103" s="9"/>
      <c r="X103" s="9"/>
      <c r="Y103" s="9"/>
      <c r="Z103" s="9"/>
      <c r="AA103" s="9"/>
      <c r="AB103" s="9"/>
      <c r="AC103" s="9"/>
      <c r="AD103" s="9"/>
      <c r="AE103" s="9"/>
      <c r="AF103" s="9"/>
      <c r="AG103" s="9"/>
      <c r="AH103" s="9"/>
      <c r="AI103" s="9"/>
      <c r="AJ103" s="9"/>
      <c r="AK103" s="9"/>
      <c r="AL103" s="9"/>
      <c r="AM103" s="9"/>
      <c r="AN103" s="9"/>
      <c r="AO103" s="9"/>
      <c r="AP103" s="9"/>
      <c r="AQ103" s="9"/>
      <c r="AR103" s="9"/>
      <c r="AS103" s="9"/>
      <c r="AT103" s="10"/>
      <c r="AU103" s="10"/>
    </row>
    <row r="104" spans="1:47" ht="9.75" customHeight="1" x14ac:dyDescent="0.2">
      <c r="A104" s="8"/>
      <c r="B104" s="8"/>
      <c r="C104" s="8"/>
      <c r="D104" s="8"/>
      <c r="E104" s="8"/>
      <c r="F104" s="9"/>
      <c r="G104" s="9"/>
      <c r="H104" s="9"/>
      <c r="I104" s="9"/>
      <c r="J104" s="9"/>
      <c r="K104" s="9"/>
      <c r="L104" s="9"/>
      <c r="M104" s="9"/>
      <c r="N104" s="9"/>
      <c r="O104" s="9"/>
      <c r="P104" s="9"/>
      <c r="Q104" s="9"/>
      <c r="R104" s="9"/>
      <c r="S104" s="9"/>
      <c r="T104" s="9"/>
      <c r="U104" s="9"/>
      <c r="V104" s="9"/>
      <c r="W104" s="9"/>
      <c r="X104" s="9"/>
      <c r="Y104" s="9"/>
      <c r="Z104" s="9"/>
      <c r="AA104" s="9"/>
      <c r="AB104" s="9"/>
      <c r="AC104" s="9"/>
      <c r="AD104" s="9"/>
      <c r="AE104" s="9"/>
      <c r="AF104" s="9"/>
      <c r="AG104" s="9"/>
      <c r="AH104" s="9"/>
      <c r="AI104" s="9"/>
      <c r="AJ104" s="9"/>
      <c r="AK104" s="9"/>
      <c r="AL104" s="9"/>
      <c r="AM104" s="9"/>
      <c r="AN104" s="9"/>
      <c r="AO104" s="9"/>
      <c r="AP104" s="9"/>
      <c r="AQ104" s="9"/>
      <c r="AR104" s="9"/>
      <c r="AS104" s="9"/>
      <c r="AT104" s="10"/>
      <c r="AU104" s="10"/>
    </row>
    <row r="105" spans="1:47" ht="9.75" customHeight="1" x14ac:dyDescent="0.2">
      <c r="A105" s="8"/>
      <c r="B105" s="8"/>
      <c r="C105" s="8"/>
      <c r="D105" s="8"/>
      <c r="E105" s="8"/>
      <c r="F105" s="9"/>
      <c r="G105" s="9"/>
      <c r="H105" s="9"/>
      <c r="I105" s="9"/>
      <c r="J105" s="9"/>
      <c r="K105" s="9"/>
      <c r="L105" s="9"/>
      <c r="M105" s="9"/>
      <c r="N105" s="9"/>
      <c r="O105" s="9"/>
      <c r="P105" s="9"/>
      <c r="Q105" s="9"/>
      <c r="R105" s="9"/>
      <c r="S105" s="9"/>
      <c r="T105" s="9"/>
      <c r="U105" s="9"/>
      <c r="V105" s="9"/>
      <c r="W105" s="9"/>
      <c r="X105" s="9"/>
      <c r="Y105" s="9"/>
      <c r="Z105" s="9"/>
      <c r="AA105" s="9"/>
      <c r="AB105" s="9"/>
      <c r="AC105" s="9"/>
      <c r="AD105" s="9"/>
      <c r="AE105" s="9"/>
      <c r="AF105" s="9"/>
      <c r="AG105" s="9"/>
      <c r="AH105" s="9"/>
      <c r="AI105" s="9"/>
      <c r="AJ105" s="9"/>
      <c r="AK105" s="9"/>
      <c r="AL105" s="9"/>
      <c r="AM105" s="9"/>
      <c r="AN105" s="9"/>
      <c r="AO105" s="9"/>
      <c r="AP105" s="9"/>
      <c r="AQ105" s="9"/>
      <c r="AR105" s="9"/>
      <c r="AS105" s="9"/>
      <c r="AT105" s="10"/>
      <c r="AU105" s="10"/>
    </row>
    <row r="106" spans="1:47" ht="9.75" customHeight="1" x14ac:dyDescent="0.2">
      <c r="A106" s="8"/>
      <c r="B106" s="8"/>
      <c r="C106" s="8"/>
      <c r="D106" s="8"/>
      <c r="E106" s="8"/>
      <c r="F106" s="9"/>
      <c r="G106" s="9"/>
      <c r="H106" s="9"/>
      <c r="I106" s="9"/>
      <c r="J106" s="9"/>
      <c r="K106" s="9"/>
      <c r="L106" s="9"/>
      <c r="M106" s="9"/>
      <c r="N106" s="9"/>
      <c r="O106" s="9"/>
      <c r="P106" s="9"/>
      <c r="Q106" s="9"/>
      <c r="R106" s="9"/>
      <c r="S106" s="9"/>
      <c r="T106" s="9"/>
      <c r="U106" s="9"/>
      <c r="V106" s="9"/>
      <c r="W106" s="9"/>
      <c r="X106" s="9"/>
      <c r="Y106" s="9"/>
      <c r="Z106" s="9"/>
      <c r="AA106" s="9"/>
      <c r="AB106" s="9"/>
      <c r="AC106" s="9"/>
      <c r="AD106" s="9"/>
      <c r="AE106" s="9"/>
      <c r="AF106" s="9"/>
      <c r="AG106" s="9"/>
      <c r="AH106" s="9"/>
      <c r="AI106" s="9"/>
      <c r="AJ106" s="9"/>
      <c r="AK106" s="9"/>
      <c r="AL106" s="9"/>
      <c r="AM106" s="9"/>
      <c r="AN106" s="9"/>
      <c r="AO106" s="9"/>
      <c r="AP106" s="9"/>
      <c r="AQ106" s="9"/>
      <c r="AR106" s="9"/>
      <c r="AS106" s="9"/>
      <c r="AT106" s="10"/>
      <c r="AU106" s="10"/>
    </row>
    <row r="107" spans="1:47" ht="9.75" customHeight="1" x14ac:dyDescent="0.2">
      <c r="A107" s="8"/>
      <c r="B107" s="8"/>
      <c r="C107" s="8"/>
      <c r="D107" s="8"/>
      <c r="E107" s="8"/>
      <c r="F107" s="9"/>
      <c r="G107" s="9"/>
      <c r="H107" s="9"/>
      <c r="I107" s="9"/>
      <c r="J107" s="9"/>
      <c r="K107" s="9"/>
      <c r="L107" s="9"/>
      <c r="M107" s="9"/>
      <c r="N107" s="9"/>
      <c r="O107" s="9"/>
      <c r="P107" s="9"/>
      <c r="Q107" s="9"/>
      <c r="R107" s="9"/>
      <c r="S107" s="9"/>
      <c r="T107" s="9"/>
      <c r="U107" s="9"/>
      <c r="V107" s="9"/>
      <c r="W107" s="9"/>
      <c r="X107" s="9"/>
      <c r="Y107" s="9"/>
      <c r="Z107" s="9"/>
      <c r="AA107" s="9"/>
      <c r="AB107" s="9"/>
      <c r="AC107" s="9"/>
      <c r="AD107" s="9"/>
      <c r="AE107" s="9"/>
      <c r="AF107" s="9"/>
      <c r="AG107" s="9"/>
      <c r="AH107" s="9"/>
      <c r="AI107" s="9"/>
      <c r="AJ107" s="9"/>
      <c r="AK107" s="9"/>
      <c r="AL107" s="9"/>
      <c r="AM107" s="9"/>
      <c r="AN107" s="9"/>
      <c r="AO107" s="9"/>
      <c r="AP107" s="9"/>
      <c r="AQ107" s="9"/>
      <c r="AR107" s="9"/>
      <c r="AS107" s="9"/>
      <c r="AT107" s="10"/>
      <c r="AU107" s="10"/>
    </row>
    <row r="108" spans="1:47" ht="9.75" customHeight="1" x14ac:dyDescent="0.2">
      <c r="A108" s="8"/>
      <c r="B108" s="8"/>
      <c r="C108" s="8"/>
      <c r="D108" s="8"/>
      <c r="E108" s="8"/>
      <c r="F108" s="9"/>
      <c r="G108" s="9"/>
      <c r="H108" s="9"/>
      <c r="I108" s="9"/>
      <c r="J108" s="9"/>
      <c r="K108" s="9"/>
      <c r="L108" s="9"/>
      <c r="M108" s="9"/>
      <c r="N108" s="9"/>
      <c r="O108" s="9"/>
      <c r="P108" s="9"/>
      <c r="Q108" s="9"/>
      <c r="R108" s="9"/>
      <c r="S108" s="9"/>
      <c r="T108" s="9"/>
      <c r="U108" s="9"/>
      <c r="V108" s="9"/>
      <c r="W108" s="9"/>
      <c r="X108" s="9"/>
      <c r="Y108" s="9"/>
      <c r="Z108" s="9"/>
      <c r="AA108" s="9"/>
      <c r="AB108" s="9"/>
      <c r="AC108" s="9"/>
      <c r="AD108" s="9"/>
      <c r="AE108" s="9"/>
      <c r="AF108" s="9"/>
      <c r="AG108" s="9"/>
      <c r="AH108" s="9"/>
      <c r="AI108" s="9"/>
      <c r="AJ108" s="9"/>
      <c r="AK108" s="9"/>
      <c r="AL108" s="9"/>
      <c r="AM108" s="9"/>
      <c r="AN108" s="9"/>
      <c r="AO108" s="9"/>
      <c r="AP108" s="9"/>
      <c r="AQ108" s="9"/>
      <c r="AR108" s="9"/>
      <c r="AS108" s="9"/>
      <c r="AT108" s="10"/>
      <c r="AU108" s="10"/>
    </row>
    <row r="109" spans="1:47" ht="9.75" customHeight="1" x14ac:dyDescent="0.2">
      <c r="A109" s="8"/>
      <c r="B109" s="8"/>
      <c r="C109" s="8"/>
      <c r="D109" s="8"/>
      <c r="E109" s="8"/>
      <c r="F109" s="9"/>
      <c r="G109" s="9"/>
      <c r="H109" s="9"/>
      <c r="I109" s="9"/>
      <c r="J109" s="9"/>
      <c r="K109" s="9"/>
      <c r="L109" s="9"/>
      <c r="M109" s="9"/>
      <c r="N109" s="9"/>
      <c r="O109" s="9"/>
      <c r="P109" s="9"/>
      <c r="Q109" s="9"/>
      <c r="R109" s="9"/>
      <c r="S109" s="9"/>
      <c r="T109" s="9"/>
      <c r="U109" s="9"/>
      <c r="V109" s="9"/>
      <c r="W109" s="9"/>
      <c r="X109" s="9"/>
      <c r="Y109" s="9"/>
      <c r="Z109" s="9"/>
      <c r="AA109" s="9"/>
      <c r="AB109" s="9"/>
      <c r="AC109" s="9"/>
      <c r="AD109" s="9"/>
      <c r="AE109" s="9"/>
      <c r="AF109" s="9"/>
      <c r="AG109" s="9"/>
      <c r="AH109" s="9"/>
      <c r="AI109" s="9"/>
      <c r="AJ109" s="9"/>
      <c r="AK109" s="9"/>
      <c r="AL109" s="9"/>
      <c r="AM109" s="9"/>
      <c r="AN109" s="9"/>
      <c r="AO109" s="9"/>
      <c r="AP109" s="9"/>
      <c r="AQ109" s="9"/>
      <c r="AR109" s="9"/>
      <c r="AS109" s="9"/>
      <c r="AT109" s="10"/>
      <c r="AU109" s="10"/>
    </row>
    <row r="110" spans="1:47" ht="9.75" customHeight="1" x14ac:dyDescent="0.2">
      <c r="A110" s="8"/>
      <c r="B110" s="8"/>
      <c r="C110" s="8"/>
      <c r="D110" s="8"/>
      <c r="E110" s="8"/>
      <c r="F110" s="9"/>
      <c r="G110" s="9"/>
      <c r="H110" s="9"/>
      <c r="I110" s="9"/>
      <c r="J110" s="9"/>
      <c r="K110" s="9"/>
      <c r="L110" s="9"/>
      <c r="M110" s="9"/>
      <c r="N110" s="9"/>
      <c r="O110" s="9"/>
      <c r="P110" s="9"/>
      <c r="Q110" s="9"/>
      <c r="R110" s="9"/>
      <c r="S110" s="9"/>
      <c r="T110" s="9"/>
      <c r="U110" s="9"/>
      <c r="V110" s="9"/>
      <c r="W110" s="9"/>
      <c r="X110" s="9"/>
      <c r="Y110" s="9"/>
      <c r="Z110" s="9"/>
      <c r="AA110" s="9"/>
      <c r="AB110" s="9"/>
      <c r="AC110" s="9"/>
      <c r="AD110" s="9"/>
      <c r="AE110" s="9"/>
      <c r="AF110" s="9"/>
      <c r="AG110" s="9"/>
      <c r="AH110" s="9"/>
      <c r="AI110" s="9"/>
      <c r="AJ110" s="9"/>
      <c r="AK110" s="9"/>
      <c r="AL110" s="9"/>
      <c r="AM110" s="9"/>
      <c r="AN110" s="9"/>
      <c r="AO110" s="9"/>
      <c r="AP110" s="9"/>
      <c r="AQ110" s="9"/>
      <c r="AR110" s="9"/>
      <c r="AS110" s="9"/>
      <c r="AT110" s="10"/>
      <c r="AU110" s="10"/>
    </row>
    <row r="111" spans="1:47" ht="9.75" customHeight="1" x14ac:dyDescent="0.2">
      <c r="A111" s="8"/>
      <c r="B111" s="8"/>
      <c r="C111" s="8"/>
      <c r="D111" s="8"/>
      <c r="E111" s="8"/>
      <c r="F111" s="9"/>
      <c r="G111" s="9"/>
      <c r="H111" s="9"/>
      <c r="I111" s="9"/>
      <c r="J111" s="9"/>
      <c r="K111" s="9"/>
      <c r="L111" s="9"/>
      <c r="M111" s="9"/>
      <c r="N111" s="9"/>
      <c r="O111" s="9"/>
      <c r="P111" s="9"/>
      <c r="Q111" s="9"/>
      <c r="R111" s="9"/>
      <c r="S111" s="9"/>
      <c r="T111" s="9"/>
      <c r="U111" s="9"/>
      <c r="V111" s="9"/>
      <c r="W111" s="9"/>
      <c r="X111" s="9"/>
      <c r="Y111" s="9"/>
      <c r="Z111" s="9"/>
      <c r="AA111" s="9"/>
      <c r="AB111" s="9"/>
      <c r="AC111" s="9"/>
      <c r="AD111" s="9"/>
      <c r="AE111" s="9"/>
      <c r="AF111" s="9"/>
      <c r="AG111" s="9"/>
      <c r="AH111" s="9"/>
      <c r="AI111" s="9"/>
      <c r="AJ111" s="9"/>
      <c r="AK111" s="9"/>
      <c r="AL111" s="9"/>
      <c r="AM111" s="9"/>
      <c r="AN111" s="9"/>
      <c r="AO111" s="9"/>
      <c r="AP111" s="9"/>
      <c r="AQ111" s="9"/>
      <c r="AR111" s="9"/>
      <c r="AS111" s="9"/>
      <c r="AT111" s="10"/>
      <c r="AU111" s="10"/>
    </row>
    <row r="112" spans="1:47" ht="9.75" customHeight="1" x14ac:dyDescent="0.2">
      <c r="A112" s="8"/>
      <c r="B112" s="8"/>
      <c r="C112" s="8"/>
      <c r="D112" s="8"/>
      <c r="E112" s="8"/>
      <c r="F112" s="9"/>
      <c r="G112" s="9"/>
      <c r="H112" s="9"/>
      <c r="I112" s="9"/>
      <c r="J112" s="9"/>
      <c r="K112" s="9"/>
      <c r="L112" s="9"/>
      <c r="M112" s="9"/>
      <c r="N112" s="9"/>
      <c r="O112" s="9"/>
      <c r="P112" s="9"/>
      <c r="Q112" s="9"/>
      <c r="R112" s="9"/>
      <c r="S112" s="9"/>
      <c r="T112" s="9"/>
      <c r="U112" s="9"/>
      <c r="V112" s="9"/>
      <c r="W112" s="9"/>
      <c r="X112" s="9"/>
      <c r="Y112" s="9"/>
      <c r="Z112" s="9"/>
      <c r="AA112" s="9"/>
      <c r="AB112" s="9"/>
      <c r="AC112" s="9"/>
      <c r="AD112" s="9"/>
      <c r="AE112" s="9"/>
      <c r="AF112" s="9"/>
      <c r="AG112" s="9"/>
      <c r="AH112" s="9"/>
      <c r="AI112" s="9"/>
      <c r="AJ112" s="9"/>
      <c r="AK112" s="9"/>
      <c r="AL112" s="9"/>
      <c r="AM112" s="9"/>
      <c r="AN112" s="9"/>
      <c r="AO112" s="9"/>
      <c r="AP112" s="9"/>
      <c r="AQ112" s="9"/>
      <c r="AR112" s="9"/>
      <c r="AS112" s="9"/>
      <c r="AT112" s="10"/>
      <c r="AU112" s="10"/>
    </row>
    <row r="113" spans="1:47" ht="9.75" customHeight="1" x14ac:dyDescent="0.2">
      <c r="A113" s="8"/>
      <c r="B113" s="8"/>
      <c r="C113" s="8"/>
      <c r="D113" s="8"/>
      <c r="E113" s="8"/>
      <c r="F113" s="9"/>
      <c r="G113" s="9"/>
      <c r="H113" s="9"/>
      <c r="I113" s="9"/>
      <c r="J113" s="9"/>
      <c r="K113" s="9"/>
      <c r="L113" s="9"/>
      <c r="M113" s="9"/>
      <c r="N113" s="9"/>
      <c r="O113" s="9"/>
      <c r="P113" s="9"/>
      <c r="Q113" s="9"/>
      <c r="R113" s="9"/>
      <c r="S113" s="9"/>
      <c r="T113" s="9"/>
      <c r="U113" s="9"/>
      <c r="V113" s="9"/>
      <c r="W113" s="9"/>
      <c r="X113" s="9"/>
      <c r="Y113" s="9"/>
      <c r="Z113" s="9"/>
      <c r="AA113" s="9"/>
      <c r="AB113" s="9"/>
      <c r="AC113" s="9"/>
      <c r="AD113" s="9"/>
      <c r="AE113" s="9"/>
      <c r="AF113" s="9"/>
      <c r="AG113" s="9"/>
      <c r="AH113" s="9"/>
      <c r="AI113" s="9"/>
      <c r="AJ113" s="9"/>
      <c r="AK113" s="9"/>
      <c r="AL113" s="9"/>
      <c r="AM113" s="9"/>
      <c r="AN113" s="9"/>
      <c r="AO113" s="9"/>
      <c r="AP113" s="9"/>
      <c r="AQ113" s="9"/>
      <c r="AR113" s="9"/>
      <c r="AS113" s="9"/>
      <c r="AT113" s="10"/>
      <c r="AU113" s="10"/>
    </row>
    <row r="114" spans="1:47" ht="9.75" customHeight="1" x14ac:dyDescent="0.2">
      <c r="A114" s="11"/>
      <c r="B114" s="11"/>
      <c r="C114" s="11"/>
      <c r="D114" s="11"/>
      <c r="E114" s="11"/>
      <c r="F114" s="12"/>
      <c r="G114" s="12"/>
      <c r="H114" s="12"/>
      <c r="I114" s="12"/>
      <c r="J114" s="12"/>
      <c r="K114" s="12"/>
      <c r="L114" s="12"/>
      <c r="M114" s="12"/>
      <c r="N114" s="12"/>
      <c r="O114" s="12"/>
      <c r="P114" s="12"/>
      <c r="Q114" s="12"/>
      <c r="R114" s="12"/>
      <c r="S114" s="12"/>
      <c r="T114" s="12"/>
      <c r="U114" s="12"/>
      <c r="V114" s="12"/>
      <c r="W114" s="12"/>
      <c r="X114" s="12"/>
      <c r="Y114" s="12"/>
      <c r="Z114" s="12"/>
      <c r="AA114" s="12"/>
      <c r="AB114" s="12"/>
      <c r="AC114" s="12"/>
      <c r="AD114" s="12"/>
      <c r="AE114" s="12"/>
      <c r="AF114" s="12"/>
      <c r="AG114" s="12"/>
      <c r="AH114" s="12"/>
      <c r="AI114" s="12"/>
      <c r="AJ114" s="12"/>
      <c r="AK114" s="12"/>
      <c r="AL114" s="12"/>
      <c r="AM114" s="12"/>
      <c r="AN114" s="12"/>
      <c r="AO114" s="12"/>
      <c r="AP114" s="12"/>
      <c r="AQ114" s="12"/>
      <c r="AR114" s="12"/>
      <c r="AS114" s="12"/>
      <c r="AT114" s="13"/>
      <c r="AU114" s="13"/>
    </row>
    <row r="115" spans="1:47" ht="12.75" customHeight="1" x14ac:dyDescent="0.2">
      <c r="A115" s="281" t="s">
        <v>128</v>
      </c>
      <c r="B115" s="281"/>
      <c r="C115" s="281"/>
      <c r="D115" s="281"/>
      <c r="E115" s="287" t="s">
        <v>129</v>
      </c>
      <c r="F115" s="288"/>
      <c r="G115" s="288"/>
      <c r="H115" s="288"/>
      <c r="I115" s="288"/>
      <c r="J115" s="288"/>
      <c r="K115" s="288"/>
      <c r="L115" s="288"/>
      <c r="M115" s="288"/>
      <c r="N115" s="288"/>
      <c r="O115" s="288"/>
      <c r="P115" s="288"/>
      <c r="Q115" s="288"/>
      <c r="R115" s="288"/>
      <c r="S115" s="288"/>
      <c r="T115" s="288"/>
      <c r="U115" s="288"/>
      <c r="V115" s="288"/>
      <c r="W115" s="289"/>
      <c r="X115" s="287" t="s">
        <v>130</v>
      </c>
      <c r="Y115" s="288"/>
      <c r="Z115" s="288"/>
      <c r="AA115" s="288"/>
      <c r="AB115" s="288"/>
      <c r="AC115" s="288"/>
      <c r="AD115" s="288"/>
      <c r="AE115" s="288"/>
      <c r="AF115" s="288"/>
      <c r="AG115" s="288"/>
      <c r="AH115" s="288"/>
      <c r="AI115" s="288"/>
      <c r="AJ115" s="288"/>
      <c r="AK115" s="288"/>
      <c r="AL115" s="288"/>
      <c r="AM115" s="288"/>
      <c r="AN115" s="288"/>
      <c r="AO115" s="288"/>
      <c r="AP115" s="288"/>
      <c r="AQ115" s="288"/>
      <c r="AR115" s="288"/>
      <c r="AS115" s="288"/>
      <c r="AT115" s="288"/>
      <c r="AU115" s="92"/>
    </row>
    <row r="116" spans="1:47" ht="12" customHeight="1" x14ac:dyDescent="0.2">
      <c r="A116" s="248" t="s">
        <v>124</v>
      </c>
      <c r="B116" s="249"/>
      <c r="C116" s="279" t="str">
        <f>IF(COUNTIF(AT6:AT85," ")=ROWS(AT6:AT85)," ",LARGE(AT6:AT85,1))</f>
        <v xml:space="preserve"> </v>
      </c>
      <c r="D116" s="279"/>
      <c r="E116" s="98"/>
      <c r="F116" s="101"/>
      <c r="G116" s="101"/>
      <c r="H116" s="98"/>
      <c r="I116" s="100"/>
      <c r="J116" s="100"/>
      <c r="K116" s="100"/>
      <c r="L116" s="14"/>
      <c r="M116" s="14"/>
      <c r="N116" s="14"/>
      <c r="O116" s="14"/>
      <c r="P116" s="14"/>
      <c r="Q116" s="14"/>
      <c r="R116" s="14"/>
      <c r="S116" s="14"/>
      <c r="T116" s="14"/>
      <c r="U116" s="14"/>
      <c r="V116" s="14"/>
      <c r="W116" s="14"/>
      <c r="X116" s="14"/>
      <c r="Y116" s="14"/>
      <c r="Z116" s="14"/>
      <c r="AA116" s="14"/>
      <c r="AB116" s="14"/>
      <c r="AC116" s="14"/>
      <c r="AD116" s="14"/>
      <c r="AE116" s="14"/>
      <c r="AF116" s="14"/>
      <c r="AG116" s="14"/>
      <c r="AH116" s="14"/>
      <c r="AI116" s="14"/>
      <c r="AJ116" s="14"/>
      <c r="AK116" s="14"/>
      <c r="AL116" s="14"/>
      <c r="AM116" s="14"/>
      <c r="AN116" s="14"/>
      <c r="AO116" s="14"/>
      <c r="AP116" s="14"/>
      <c r="AQ116" s="14"/>
      <c r="AR116" s="14"/>
      <c r="AS116" s="14"/>
      <c r="AT116" s="15"/>
      <c r="AU116" s="13"/>
    </row>
    <row r="117" spans="1:47" ht="14.1" customHeight="1" x14ac:dyDescent="0.2">
      <c r="A117" s="248" t="s">
        <v>21</v>
      </c>
      <c r="B117" s="249"/>
      <c r="C117" s="279" t="str">
        <f>IF(COUNTIF(AT6:AT85," ")=ROWS(AT6:AT85)," ",SMALL(AT6:AT85,1))</f>
        <v xml:space="preserve"> </v>
      </c>
      <c r="D117" s="279"/>
      <c r="E117" s="98"/>
      <c r="F117" s="101"/>
      <c r="G117" s="101"/>
      <c r="H117" s="98"/>
      <c r="I117" s="100"/>
      <c r="J117" s="100"/>
      <c r="K117" s="100"/>
      <c r="L117" s="14"/>
      <c r="M117" s="14"/>
      <c r="N117" s="14"/>
      <c r="O117" s="14"/>
      <c r="P117" s="14"/>
      <c r="Q117" s="14"/>
      <c r="R117" s="14"/>
      <c r="S117" s="14"/>
      <c r="T117" s="14"/>
      <c r="U117" s="14"/>
      <c r="V117" s="14"/>
      <c r="W117" s="14"/>
      <c r="X117" s="14"/>
      <c r="Y117" s="14"/>
      <c r="Z117" s="14"/>
      <c r="AA117" s="14"/>
      <c r="AB117" s="14"/>
      <c r="AC117" s="14"/>
      <c r="AD117" s="14"/>
      <c r="AE117" s="14"/>
      <c r="AF117" s="14"/>
      <c r="AG117" s="14"/>
      <c r="AH117" s="14"/>
      <c r="AI117" s="14"/>
      <c r="AJ117" s="14"/>
      <c r="AK117" s="14"/>
      <c r="AL117" s="14"/>
      <c r="AM117" s="14"/>
      <c r="AN117" s="14"/>
      <c r="AO117" s="14"/>
      <c r="AP117" s="14"/>
      <c r="AQ117" s="14"/>
      <c r="AR117" s="14"/>
      <c r="AS117" s="14"/>
      <c r="AT117" s="15"/>
      <c r="AU117" s="13"/>
    </row>
    <row r="118" spans="1:47" ht="14.1" customHeight="1" x14ac:dyDescent="0.2">
      <c r="A118" s="250" t="s">
        <v>22</v>
      </c>
      <c r="B118" s="250"/>
      <c r="C118" s="280" t="str">
        <f>AT88</f>
        <v xml:space="preserve"> </v>
      </c>
      <c r="D118" s="280"/>
      <c r="E118" s="98"/>
      <c r="F118" s="101"/>
      <c r="G118" s="101"/>
      <c r="H118" s="98"/>
      <c r="I118" s="100"/>
      <c r="J118" s="100"/>
      <c r="K118" s="100"/>
      <c r="L118" s="14"/>
      <c r="M118" s="14"/>
      <c r="N118" s="14"/>
      <c r="O118" s="14"/>
      <c r="P118" s="14"/>
      <c r="Q118" s="14"/>
      <c r="R118" s="14"/>
      <c r="S118" s="14"/>
      <c r="T118" s="14"/>
      <c r="U118" s="14"/>
      <c r="V118" s="14"/>
      <c r="W118" s="14"/>
      <c r="X118" s="14"/>
      <c r="Y118" s="14"/>
      <c r="Z118" s="14"/>
      <c r="AA118" s="14"/>
      <c r="AB118" s="14"/>
      <c r="AC118" s="14"/>
      <c r="AD118" s="14"/>
      <c r="AE118" s="14"/>
      <c r="AF118" s="286"/>
      <c r="AG118" s="286"/>
      <c r="AH118" s="286"/>
      <c r="AI118" s="286"/>
      <c r="AJ118" s="286"/>
      <c r="AK118" s="286"/>
      <c r="AL118" s="286"/>
      <c r="AM118" s="286"/>
      <c r="AN118" s="286"/>
      <c r="AO118" s="14"/>
      <c r="AP118" s="14"/>
      <c r="AQ118" s="14"/>
      <c r="AR118" s="14"/>
      <c r="AS118" s="14"/>
      <c r="AT118" s="15"/>
      <c r="AU118" s="13"/>
    </row>
    <row r="119" spans="1:47" ht="14.1" customHeight="1" x14ac:dyDescent="0.2">
      <c r="A119" s="282" t="s">
        <v>134</v>
      </c>
      <c r="B119" s="283"/>
      <c r="C119" s="97" t="s">
        <v>125</v>
      </c>
      <c r="D119" s="97" t="s">
        <v>126</v>
      </c>
      <c r="E119" s="98"/>
      <c r="F119" s="101"/>
      <c r="G119" s="101"/>
      <c r="H119" s="98"/>
      <c r="I119" s="100"/>
      <c r="J119" s="100"/>
      <c r="K119" s="100"/>
      <c r="L119" s="14"/>
      <c r="M119" s="14"/>
      <c r="N119" s="14"/>
      <c r="O119" s="14"/>
      <c r="P119" s="14"/>
      <c r="Q119" s="14"/>
      <c r="R119" s="14"/>
      <c r="S119" s="14"/>
      <c r="T119" s="14"/>
      <c r="U119" s="14"/>
      <c r="V119" s="14"/>
      <c r="W119" s="14"/>
      <c r="X119" s="14"/>
      <c r="Y119" s="14"/>
      <c r="Z119" s="14"/>
      <c r="AA119" s="14"/>
      <c r="AB119" s="14"/>
      <c r="AC119" s="14"/>
      <c r="AD119" s="14"/>
      <c r="AE119" s="14"/>
      <c r="AF119" s="14"/>
      <c r="AG119" s="14"/>
      <c r="AH119" s="14"/>
      <c r="AI119" s="14"/>
      <c r="AJ119" s="14"/>
      <c r="AK119" s="14"/>
      <c r="AL119" s="14"/>
      <c r="AM119" s="14"/>
      <c r="AN119" s="14"/>
      <c r="AO119" s="14"/>
      <c r="AP119" s="14"/>
      <c r="AQ119" s="14"/>
      <c r="AR119" s="14"/>
      <c r="AS119" s="14"/>
      <c r="AT119" s="15"/>
      <c r="AU119" s="13"/>
    </row>
    <row r="120" spans="1:47" ht="14.1" customHeight="1" x14ac:dyDescent="0.2">
      <c r="A120" s="277" t="s">
        <v>40</v>
      </c>
      <c r="B120" s="278"/>
      <c r="C120" s="119">
        <f>COUNTIFS($AT$6:$AT$85,"&gt;=0",$AT$6:$AT$85,"&lt;=29")</f>
        <v>0</v>
      </c>
      <c r="D120" s="104" t="str">
        <f>IF(C120=0," ",100*C120/C129)</f>
        <v xml:space="preserve"> </v>
      </c>
      <c r="E120" s="98"/>
      <c r="F120" s="101"/>
      <c r="G120" s="101"/>
      <c r="H120" s="98"/>
      <c r="I120" s="100"/>
      <c r="J120" s="100"/>
      <c r="K120" s="100"/>
      <c r="L120" s="14"/>
      <c r="M120" s="14"/>
      <c r="N120" s="14"/>
      <c r="O120" s="14"/>
      <c r="P120" s="14"/>
      <c r="Q120" s="14"/>
      <c r="R120" s="14"/>
      <c r="S120" s="14"/>
      <c r="T120" s="14"/>
      <c r="U120" s="14"/>
      <c r="V120" s="14"/>
      <c r="W120" s="14"/>
      <c r="X120" s="14"/>
      <c r="Y120" s="14"/>
      <c r="Z120" s="14"/>
      <c r="AA120" s="14"/>
      <c r="AB120" s="14"/>
      <c r="AC120" s="14"/>
      <c r="AD120" s="14"/>
      <c r="AE120" s="14"/>
      <c r="AF120" s="14"/>
      <c r="AG120" s="14"/>
      <c r="AH120" s="14"/>
      <c r="AI120" s="14"/>
      <c r="AJ120" s="14"/>
      <c r="AK120" s="14"/>
      <c r="AL120" s="14"/>
      <c r="AM120" s="14"/>
      <c r="AN120" s="14"/>
      <c r="AO120" s="14"/>
      <c r="AP120" s="14"/>
      <c r="AQ120" s="14"/>
      <c r="AR120" s="14"/>
      <c r="AS120" s="14"/>
      <c r="AT120" s="13"/>
      <c r="AU120" s="13"/>
    </row>
    <row r="121" spans="1:47" ht="14.1" customHeight="1" x14ac:dyDescent="0.2">
      <c r="A121" s="277" t="s">
        <v>39</v>
      </c>
      <c r="B121" s="278"/>
      <c r="C121" s="119">
        <f>COUNTIFS($AT$6:$AT$85,"&gt;=30",$AT$6:$AT$85,"&lt;=39")</f>
        <v>0</v>
      </c>
      <c r="D121" s="104" t="str">
        <f>IF(C121=0," ",100*C121/C129)</f>
        <v xml:space="preserve"> </v>
      </c>
      <c r="E121" s="98"/>
      <c r="F121" s="101"/>
      <c r="G121" s="101"/>
      <c r="H121" s="98"/>
      <c r="I121" s="100"/>
      <c r="J121" s="100"/>
      <c r="K121" s="100"/>
      <c r="L121" s="14"/>
      <c r="M121" s="14"/>
      <c r="N121" s="14"/>
      <c r="O121" s="14"/>
      <c r="P121" s="14"/>
      <c r="Q121" s="14"/>
      <c r="R121" s="14"/>
      <c r="S121" s="14"/>
      <c r="T121" s="14"/>
      <c r="U121" s="14"/>
      <c r="V121" s="14"/>
      <c r="W121" s="14"/>
      <c r="X121" s="14"/>
      <c r="Y121" s="14"/>
      <c r="Z121" s="14"/>
      <c r="AA121" s="14"/>
      <c r="AB121" s="14"/>
      <c r="AC121" s="14"/>
      <c r="AD121" s="14"/>
      <c r="AE121" s="14"/>
      <c r="AF121" s="14"/>
      <c r="AG121" s="14"/>
      <c r="AH121" s="14"/>
      <c r="AI121" s="14"/>
      <c r="AJ121" s="14"/>
      <c r="AK121" s="14"/>
      <c r="AL121" s="14"/>
      <c r="AM121" s="14"/>
      <c r="AN121" s="14"/>
      <c r="AO121" s="14"/>
      <c r="AP121" s="14"/>
      <c r="AQ121" s="14"/>
      <c r="AR121" s="14"/>
      <c r="AS121" s="14"/>
      <c r="AT121" s="13"/>
      <c r="AU121" s="13"/>
    </row>
    <row r="122" spans="1:47" ht="14.1" customHeight="1" x14ac:dyDescent="0.2">
      <c r="A122" s="277" t="s">
        <v>38</v>
      </c>
      <c r="B122" s="278"/>
      <c r="C122" s="119">
        <f>COUNTIFS($AT$6:$AT$85,"&gt;=40",$AT$6:$AT$85,"&lt;=49")</f>
        <v>0</v>
      </c>
      <c r="D122" s="104" t="str">
        <f>IF(C122=0," ",100*C122/C129)</f>
        <v xml:space="preserve"> </v>
      </c>
      <c r="E122" s="98"/>
      <c r="F122" s="101"/>
      <c r="G122" s="101"/>
      <c r="H122" s="98"/>
      <c r="I122" s="100"/>
      <c r="J122" s="100"/>
      <c r="K122" s="100"/>
      <c r="L122" s="14"/>
      <c r="M122" s="14"/>
      <c r="N122" s="14"/>
      <c r="O122" s="14"/>
      <c r="P122" s="14"/>
      <c r="Q122" s="14"/>
      <c r="R122" s="14"/>
      <c r="S122" s="14"/>
      <c r="T122" s="14"/>
      <c r="U122" s="14"/>
      <c r="V122" s="14"/>
      <c r="W122" s="14"/>
      <c r="X122" s="14"/>
      <c r="Y122" s="14"/>
      <c r="Z122" s="14"/>
      <c r="AA122" s="14"/>
      <c r="AB122" s="14"/>
      <c r="AC122" s="14"/>
      <c r="AD122" s="14"/>
      <c r="AE122" s="14"/>
      <c r="AF122" s="14"/>
      <c r="AG122" s="14"/>
      <c r="AH122" s="14"/>
      <c r="AI122" s="14"/>
      <c r="AJ122" s="14"/>
      <c r="AK122" s="14"/>
      <c r="AL122" s="14"/>
      <c r="AM122" s="14"/>
      <c r="AN122" s="14"/>
      <c r="AO122" s="14"/>
      <c r="AP122" s="14"/>
      <c r="AQ122" s="14"/>
      <c r="AR122" s="14"/>
      <c r="AS122" s="14"/>
      <c r="AT122" s="13"/>
      <c r="AU122" s="13"/>
    </row>
    <row r="123" spans="1:47" ht="14.1" customHeight="1" x14ac:dyDescent="0.2">
      <c r="A123" s="277" t="s">
        <v>37</v>
      </c>
      <c r="B123" s="278"/>
      <c r="C123" s="119">
        <f>COUNTIFS($AT$6:$AT$85,"&gt;=50",$AT$6:$AT$85,"&lt;=59")</f>
        <v>0</v>
      </c>
      <c r="D123" s="104" t="str">
        <f>IF(C123=0," ",100*C123/C129)</f>
        <v xml:space="preserve"> </v>
      </c>
      <c r="E123" s="98"/>
      <c r="F123" s="101"/>
      <c r="G123" s="101"/>
      <c r="H123" s="98"/>
      <c r="I123" s="100"/>
      <c r="J123" s="100"/>
      <c r="K123" s="100"/>
      <c r="L123" s="14"/>
      <c r="M123" s="14"/>
      <c r="N123" s="14"/>
      <c r="O123" s="14"/>
      <c r="P123" s="14"/>
      <c r="Q123" s="14"/>
      <c r="R123" s="14"/>
      <c r="S123" s="14"/>
      <c r="T123" s="14"/>
      <c r="U123" s="14"/>
      <c r="V123" s="14"/>
      <c r="W123" s="14"/>
      <c r="X123" s="14"/>
      <c r="Y123" s="14"/>
      <c r="Z123" s="14"/>
      <c r="AA123" s="14"/>
      <c r="AB123" s="14"/>
      <c r="AC123" s="14"/>
      <c r="AD123" s="14"/>
      <c r="AE123" s="14"/>
      <c r="AF123" s="14"/>
      <c r="AG123" s="14"/>
      <c r="AH123" s="14"/>
      <c r="AI123" s="14"/>
      <c r="AJ123" s="14"/>
      <c r="AK123" s="14"/>
      <c r="AL123" s="14"/>
      <c r="AM123" s="14"/>
      <c r="AN123" s="14"/>
      <c r="AO123" s="14"/>
      <c r="AP123" s="14"/>
      <c r="AQ123" s="14"/>
      <c r="AR123" s="14"/>
      <c r="AS123" s="14"/>
      <c r="AT123" s="13"/>
      <c r="AU123" s="13"/>
    </row>
    <row r="124" spans="1:47" ht="14.1" customHeight="1" x14ac:dyDescent="0.2">
      <c r="A124" s="277" t="s">
        <v>33</v>
      </c>
      <c r="B124" s="278"/>
      <c r="C124" s="119">
        <f>COUNTIFS($AT$6:$AT$85,"&gt;=60",$AT$6:$AT$85,"&lt;=69")</f>
        <v>0</v>
      </c>
      <c r="D124" s="104" t="str">
        <f>IF(C124=0," ",100*C124/C129)</f>
        <v xml:space="preserve"> </v>
      </c>
      <c r="E124" s="98"/>
      <c r="F124" s="101"/>
      <c r="G124" s="101"/>
      <c r="H124" s="98"/>
      <c r="I124" s="100"/>
      <c r="J124" s="100"/>
      <c r="K124" s="100"/>
      <c r="L124" s="14"/>
      <c r="M124" s="14"/>
      <c r="N124" s="14"/>
      <c r="O124" s="14"/>
      <c r="P124" s="14"/>
      <c r="Q124" s="14"/>
      <c r="R124" s="14"/>
      <c r="S124" s="14"/>
      <c r="T124" s="14"/>
      <c r="U124" s="14"/>
      <c r="V124" s="14"/>
      <c r="W124" s="14"/>
      <c r="X124" s="14"/>
      <c r="Y124" s="14"/>
      <c r="Z124" s="14"/>
      <c r="AA124" s="14"/>
      <c r="AB124" s="14"/>
      <c r="AC124" s="14"/>
      <c r="AD124" s="14"/>
      <c r="AE124" s="14"/>
      <c r="AF124" s="14"/>
      <c r="AG124" s="14"/>
      <c r="AH124" s="14"/>
      <c r="AI124" s="14"/>
      <c r="AJ124" s="14"/>
      <c r="AK124" s="14"/>
      <c r="AL124" s="14"/>
      <c r="AM124" s="14"/>
      <c r="AN124" s="14"/>
      <c r="AO124" s="14"/>
      <c r="AP124" s="14"/>
      <c r="AQ124" s="14"/>
      <c r="AR124" s="14"/>
      <c r="AS124" s="14"/>
      <c r="AT124" s="13"/>
      <c r="AU124" s="13"/>
    </row>
    <row r="125" spans="1:47" ht="14.1" customHeight="1" x14ac:dyDescent="0.2">
      <c r="A125" s="277" t="s">
        <v>36</v>
      </c>
      <c r="B125" s="278"/>
      <c r="C125" s="119">
        <f>COUNTIFS($AT$6:$AT$85,"&gt;=70",$AT$6:$AT$85,"&lt;=74")</f>
        <v>0</v>
      </c>
      <c r="D125" s="104" t="str">
        <f>IF(C125=0," ",100*C125/C129)</f>
        <v xml:space="preserve"> </v>
      </c>
      <c r="E125" s="98"/>
      <c r="F125" s="101"/>
      <c r="G125" s="101"/>
      <c r="H125" s="98"/>
      <c r="I125" s="100"/>
      <c r="J125" s="100"/>
      <c r="K125" s="100"/>
      <c r="L125" s="14"/>
      <c r="M125" s="14"/>
      <c r="N125" s="14"/>
      <c r="O125" s="14"/>
      <c r="P125" s="14"/>
      <c r="Q125" s="14"/>
      <c r="R125" s="14"/>
      <c r="S125" s="14"/>
      <c r="T125" s="14"/>
      <c r="U125" s="14"/>
      <c r="V125" s="14"/>
      <c r="W125" s="14"/>
      <c r="X125" s="14"/>
      <c r="Y125" s="14"/>
      <c r="Z125" s="14"/>
      <c r="AA125" s="14"/>
      <c r="AB125" s="14"/>
      <c r="AC125" s="14"/>
      <c r="AD125" s="14"/>
      <c r="AE125" s="14"/>
      <c r="AF125" s="14"/>
      <c r="AG125" s="14"/>
      <c r="AH125" s="14"/>
      <c r="AI125" s="14"/>
      <c r="AJ125" s="14"/>
      <c r="AK125" s="14"/>
      <c r="AL125" s="14"/>
      <c r="AM125" s="14"/>
      <c r="AN125" s="14"/>
      <c r="AO125" s="14"/>
      <c r="AP125" s="14"/>
      <c r="AQ125" s="14"/>
      <c r="AR125" s="14"/>
      <c r="AS125" s="14"/>
      <c r="AT125" s="13"/>
      <c r="AU125" s="13"/>
    </row>
    <row r="126" spans="1:47" ht="14.1" customHeight="1" x14ac:dyDescent="0.2">
      <c r="A126" s="277" t="s">
        <v>35</v>
      </c>
      <c r="B126" s="278"/>
      <c r="C126" s="119">
        <f>COUNTIFS($AT$6:$AT$85,"&gt;=75",$AT$6:$AT$85,"&lt;=79")</f>
        <v>0</v>
      </c>
      <c r="D126" s="104" t="str">
        <f>IF(C126=0," ",100*C126/C129)</f>
        <v xml:space="preserve"> </v>
      </c>
      <c r="E126"/>
      <c r="F126" s="102"/>
      <c r="G126" s="103"/>
      <c r="H126" s="42"/>
      <c r="I126" s="42"/>
      <c r="J126" s="42"/>
      <c r="K126" s="42"/>
      <c r="L126" s="14"/>
      <c r="M126" s="14"/>
      <c r="N126" s="14"/>
      <c r="O126" s="14"/>
      <c r="P126" s="14"/>
      <c r="Q126" s="14"/>
      <c r="R126" s="14"/>
      <c r="S126" s="14"/>
      <c r="T126" s="14"/>
      <c r="U126" s="14"/>
      <c r="V126" s="14"/>
      <c r="W126" s="14"/>
      <c r="X126" s="14"/>
      <c r="Y126" s="14"/>
      <c r="Z126" s="14"/>
      <c r="AA126" s="14"/>
      <c r="AB126" s="14"/>
      <c r="AC126" s="14"/>
      <c r="AD126" s="14"/>
      <c r="AE126" s="14"/>
      <c r="AF126" s="14"/>
      <c r="AG126" s="14"/>
      <c r="AH126" s="14"/>
      <c r="AI126" s="14"/>
      <c r="AJ126" s="14"/>
      <c r="AK126" s="14"/>
      <c r="AL126" s="14"/>
      <c r="AM126" s="14"/>
      <c r="AN126" s="14"/>
      <c r="AO126" s="14"/>
      <c r="AP126" s="14"/>
      <c r="AQ126" s="14"/>
      <c r="AR126" s="14"/>
      <c r="AS126" s="14"/>
      <c r="AT126" s="13"/>
      <c r="AU126" s="13"/>
    </row>
    <row r="127" spans="1:47" ht="14.1" customHeight="1" x14ac:dyDescent="0.2">
      <c r="A127" s="277" t="s">
        <v>34</v>
      </c>
      <c r="B127" s="278"/>
      <c r="C127" s="119">
        <f>COUNTIFS($AT$6:$AT$85,"&gt;=80",$AT$6:$AT$85,"&lt;=89")</f>
        <v>0</v>
      </c>
      <c r="D127" s="104" t="str">
        <f>IF(C127=0," ",100*C127/C129)</f>
        <v xml:space="preserve"> </v>
      </c>
      <c r="E127"/>
      <c r="F127"/>
      <c r="G127"/>
      <c r="H127" s="99"/>
      <c r="I127" s="99"/>
      <c r="J127" s="99"/>
      <c r="K127" s="99"/>
      <c r="L127" s="12"/>
      <c r="M127" s="12"/>
      <c r="N127" s="12"/>
      <c r="O127" s="12"/>
      <c r="P127" s="12"/>
      <c r="Q127" s="12"/>
      <c r="R127" s="12"/>
      <c r="S127" s="12"/>
      <c r="T127" s="12"/>
      <c r="U127" s="12"/>
      <c r="V127" s="12"/>
      <c r="W127" s="12"/>
      <c r="X127" s="12"/>
      <c r="Y127" s="12"/>
      <c r="Z127" s="12"/>
      <c r="AA127" s="12"/>
      <c r="AB127" s="12"/>
      <c r="AC127" s="12"/>
      <c r="AD127" s="12"/>
      <c r="AE127" s="12"/>
      <c r="AF127" s="12"/>
      <c r="AG127" s="12"/>
      <c r="AH127" s="12"/>
      <c r="AI127" s="12"/>
      <c r="AJ127" s="12"/>
      <c r="AK127" s="12"/>
      <c r="AL127" s="12"/>
      <c r="AM127" s="12"/>
      <c r="AN127" s="12"/>
      <c r="AO127" s="12"/>
      <c r="AP127" s="12"/>
      <c r="AQ127" s="12"/>
      <c r="AR127" s="12"/>
      <c r="AS127" s="12"/>
      <c r="AT127" s="13"/>
      <c r="AU127" s="13"/>
    </row>
    <row r="128" spans="1:47" ht="12" customHeight="1" x14ac:dyDescent="0.2">
      <c r="A128" s="277" t="s">
        <v>32</v>
      </c>
      <c r="B128" s="278"/>
      <c r="C128" s="119">
        <f>COUNTIFS($AT$6:$AT$85,"&gt;=90",$AT$6:$AT$85,"&lt;=100")</f>
        <v>0</v>
      </c>
      <c r="D128" s="104" t="str">
        <f>IF(C128=0," ",100*C128/C129)</f>
        <v xml:space="preserve"> </v>
      </c>
      <c r="E128" s="8"/>
      <c r="F128" s="9"/>
      <c r="G128" s="9"/>
      <c r="H128" s="9"/>
      <c r="I128" s="9"/>
      <c r="J128" s="9"/>
      <c r="K128" s="9"/>
      <c r="L128" s="12"/>
      <c r="M128" s="12"/>
      <c r="N128" s="12"/>
      <c r="O128" s="12"/>
      <c r="P128" s="12"/>
      <c r="Q128" s="12"/>
      <c r="R128" s="12"/>
      <c r="S128" s="12"/>
      <c r="T128" s="12"/>
      <c r="U128" s="12"/>
      <c r="V128" s="12"/>
      <c r="W128" s="12"/>
      <c r="X128" s="12"/>
      <c r="Y128" s="12"/>
      <c r="Z128" s="12"/>
      <c r="AA128" s="12"/>
      <c r="AB128" s="12"/>
      <c r="AC128" s="12"/>
      <c r="AD128" s="12"/>
      <c r="AE128" s="12"/>
      <c r="AF128" s="12"/>
      <c r="AG128" s="12"/>
      <c r="AH128" s="12"/>
      <c r="AI128" s="12"/>
      <c r="AJ128" s="12"/>
      <c r="AK128" s="12"/>
      <c r="AL128" s="12"/>
      <c r="AM128" s="12"/>
      <c r="AN128" s="12"/>
      <c r="AO128" s="12"/>
      <c r="AP128" s="12"/>
      <c r="AQ128" s="12"/>
      <c r="AR128" s="12"/>
      <c r="AS128" s="12"/>
      <c r="AT128" s="13"/>
      <c r="AU128" s="13"/>
    </row>
    <row r="129" spans="1:47" ht="14.25" customHeight="1" x14ac:dyDescent="0.2">
      <c r="A129" s="303" t="s">
        <v>127</v>
      </c>
      <c r="B129" s="249"/>
      <c r="C129" s="248" t="str">
        <f>IF(SUM(C120:C128)=0," ",SUM(C120:C128))</f>
        <v xml:space="preserve"> </v>
      </c>
      <c r="D129" s="249"/>
      <c r="E129" s="8"/>
      <c r="F129" s="9"/>
      <c r="G129" s="9"/>
      <c r="H129" s="9"/>
      <c r="I129" s="9"/>
      <c r="J129" s="9"/>
      <c r="K129" s="9"/>
      <c r="L129" s="12"/>
      <c r="M129" s="12"/>
      <c r="N129" s="12"/>
      <c r="O129" s="12"/>
      <c r="P129" s="12"/>
      <c r="Q129" s="12"/>
      <c r="R129" s="12"/>
      <c r="S129" s="12"/>
      <c r="T129" s="12"/>
      <c r="U129" s="12"/>
      <c r="V129" s="12"/>
      <c r="W129" s="12"/>
      <c r="X129" s="12"/>
      <c r="Y129" s="12"/>
      <c r="Z129" s="12"/>
      <c r="AA129" s="12"/>
      <c r="AB129" s="12"/>
      <c r="AC129" s="12"/>
      <c r="AD129" s="12"/>
      <c r="AE129" s="12"/>
      <c r="AF129" s="12"/>
      <c r="AG129" s="12"/>
      <c r="AH129" s="12"/>
      <c r="AI129" s="12"/>
      <c r="AJ129" s="12"/>
      <c r="AK129" s="12"/>
      <c r="AL129" s="12"/>
      <c r="AM129" s="12"/>
      <c r="AN129" s="12"/>
      <c r="AO129" s="12"/>
      <c r="AP129" s="12"/>
      <c r="AQ129" s="12"/>
      <c r="AR129" s="12"/>
      <c r="AS129" s="12"/>
      <c r="AT129" s="13"/>
      <c r="AU129" s="13"/>
    </row>
    <row r="130" spans="1:47" ht="12.75" customHeight="1" x14ac:dyDescent="0.2">
      <c r="A130" s="281" t="s">
        <v>131</v>
      </c>
      <c r="B130" s="281"/>
      <c r="C130" s="281"/>
      <c r="D130" s="281"/>
      <c r="E130" s="281" t="s">
        <v>132</v>
      </c>
      <c r="F130" s="281"/>
      <c r="G130" s="281"/>
      <c r="H130" s="281"/>
      <c r="I130" s="281"/>
      <c r="J130" s="281"/>
      <c r="K130" s="281"/>
      <c r="L130" s="281"/>
      <c r="M130" s="281"/>
      <c r="N130" s="281"/>
      <c r="O130" s="281"/>
      <c r="P130" s="281"/>
      <c r="Q130" s="281"/>
      <c r="R130" s="281"/>
      <c r="S130" s="281"/>
      <c r="T130" s="281"/>
      <c r="U130" s="281"/>
      <c r="V130" s="281"/>
      <c r="W130" s="281"/>
      <c r="X130" s="257" t="s">
        <v>133</v>
      </c>
      <c r="Y130" s="257"/>
      <c r="Z130" s="257"/>
      <c r="AA130" s="257"/>
      <c r="AB130" s="257"/>
      <c r="AC130" s="257"/>
      <c r="AD130" s="257"/>
      <c r="AE130" s="257"/>
      <c r="AF130" s="257"/>
      <c r="AG130" s="257"/>
      <c r="AH130" s="257"/>
      <c r="AI130" s="257"/>
      <c r="AJ130" s="257"/>
      <c r="AK130" s="257"/>
      <c r="AL130" s="257"/>
      <c r="AM130" s="257"/>
      <c r="AN130" s="16"/>
      <c r="AO130" s="16"/>
      <c r="AP130" s="110"/>
      <c r="AQ130" s="16"/>
      <c r="AR130" s="16"/>
      <c r="AS130" s="16"/>
      <c r="AT130" s="16"/>
      <c r="AU130"/>
    </row>
    <row r="131" spans="1:47" x14ac:dyDescent="0.2">
      <c r="A131" s="250" t="s">
        <v>123</v>
      </c>
      <c r="B131" s="250"/>
      <c r="C131" s="66" t="s">
        <v>140</v>
      </c>
      <c r="D131" s="66" t="s">
        <v>139</v>
      </c>
      <c r="E131" s="93"/>
      <c r="F131" s="93"/>
      <c r="G131" s="93"/>
      <c r="H131" s="93"/>
      <c r="I131" s="93"/>
      <c r="J131" s="93"/>
      <c r="K131" s="93"/>
      <c r="L131" s="69"/>
      <c r="M131" s="69"/>
      <c r="N131" s="70"/>
      <c r="O131" s="70"/>
      <c r="P131" s="70"/>
      <c r="Q131" s="70"/>
      <c r="R131" s="70"/>
      <c r="S131" s="70"/>
      <c r="T131" s="70"/>
      <c r="U131" s="70"/>
      <c r="V131" s="70"/>
      <c r="W131" s="70"/>
      <c r="X131" s="70"/>
      <c r="Y131" s="70"/>
      <c r="Z131" s="70"/>
      <c r="AA131" s="70"/>
      <c r="AB131" s="70"/>
      <c r="AC131" s="70"/>
      <c r="AD131" s="70"/>
      <c r="AE131" s="70"/>
      <c r="AF131" s="70"/>
      <c r="AG131"/>
      <c r="AH131"/>
      <c r="AI131"/>
      <c r="AJ131"/>
      <c r="AK131"/>
      <c r="AL131"/>
      <c r="AM131"/>
      <c r="AN131" s="16"/>
      <c r="AO131" s="301" t="s">
        <v>23</v>
      </c>
      <c r="AP131" s="301"/>
      <c r="AQ131" s="301"/>
      <c r="AR131" s="301"/>
      <c r="AS131" s="301"/>
      <c r="AT131" s="301"/>
      <c r="AU131"/>
    </row>
    <row r="132" spans="1:47" x14ac:dyDescent="0.2">
      <c r="A132" s="250" t="str">
        <f>IF('Öğrenme Çıktıları'!R56&gt;0,'Öğrenme Çıktıları'!R15," ")</f>
        <v xml:space="preserve"> </v>
      </c>
      <c r="B132" s="250"/>
      <c r="C132" s="94" t="str">
        <f>IF('Öğrenme Çıktıları'!R56&gt;0,'Öğrenme Çıktıları'!R56," ")</f>
        <v xml:space="preserve"> </v>
      </c>
      <c r="D132" s="95" t="str">
        <f>IF('Öğrenme Çıktıları'!R56&gt;0,'Öğrenme Çıktıları'!R57," ")</f>
        <v xml:space="preserve"> </v>
      </c>
      <c r="E132" s="93"/>
      <c r="F132" s="93"/>
      <c r="G132" s="93"/>
      <c r="H132" s="93"/>
      <c r="I132" s="93"/>
      <c r="J132" s="93"/>
      <c r="K132" s="93"/>
      <c r="L132" s="71"/>
      <c r="M132" s="71"/>
      <c r="N132" s="72"/>
      <c r="O132" s="72"/>
      <c r="P132" s="72"/>
      <c r="Q132" s="72"/>
      <c r="R132" s="72"/>
      <c r="S132" s="72"/>
      <c r="T132" s="72"/>
      <c r="U132" s="73"/>
      <c r="V132" s="73"/>
      <c r="W132" s="73"/>
      <c r="X132" s="73"/>
      <c r="Y132" s="73"/>
      <c r="Z132" s="73"/>
      <c r="AA132" s="73"/>
      <c r="AB132" s="73"/>
      <c r="AC132" s="73"/>
      <c r="AD132" s="73"/>
      <c r="AE132" s="73"/>
      <c r="AF132" s="73"/>
      <c r="AG132" s="108"/>
      <c r="AH132" s="108"/>
      <c r="AI132" s="108"/>
      <c r="AJ132" s="108"/>
      <c r="AK132" s="108"/>
      <c r="AL132" s="108"/>
      <c r="AM132" s="108"/>
      <c r="AN132" s="111"/>
      <c r="AO132" s="301">
        <f ca="1">TODAY()</f>
        <v>46037</v>
      </c>
      <c r="AP132" s="301"/>
      <c r="AQ132" s="301"/>
      <c r="AR132" s="301"/>
      <c r="AS132" s="301"/>
      <c r="AT132" s="301"/>
      <c r="AU132" s="108"/>
    </row>
    <row r="133" spans="1:47" x14ac:dyDescent="0.2">
      <c r="A133" s="248" t="str">
        <f>IF('Öğrenme Çıktıları'!S56&gt;0,'Öğrenme Çıktıları'!S15," ")</f>
        <v xml:space="preserve"> </v>
      </c>
      <c r="B133" s="249"/>
      <c r="C133" s="94" t="str">
        <f>IF('Öğrenme Çıktıları'!S56&gt;0,'Öğrenme Çıktıları'!S56," ")</f>
        <v xml:space="preserve"> </v>
      </c>
      <c r="D133" s="95" t="str">
        <f>IF('Öğrenme Çıktıları'!S56&gt;0,'Öğrenme Çıktıları'!S57," ")</f>
        <v xml:space="preserve"> </v>
      </c>
      <c r="E133" s="93"/>
      <c r="F133" s="93"/>
      <c r="G133" s="93"/>
      <c r="H133" s="93"/>
      <c r="I133" s="93"/>
      <c r="J133" s="93"/>
      <c r="K133" s="93"/>
      <c r="L133" s="74"/>
      <c r="M133" s="74"/>
      <c r="N133" s="72"/>
      <c r="O133" s="72"/>
      <c r="P133" s="72"/>
      <c r="Q133" s="72"/>
      <c r="R133" s="72"/>
      <c r="S133" s="72"/>
      <c r="T133" s="72"/>
      <c r="U133" s="73"/>
      <c r="V133" s="73"/>
      <c r="W133" s="73"/>
      <c r="X133" s="73"/>
      <c r="Y133" s="73"/>
      <c r="Z133" s="73"/>
      <c r="AA133" s="73"/>
      <c r="AB133" s="73"/>
      <c r="AC133" s="73"/>
      <c r="AD133" s="73"/>
      <c r="AE133" s="73"/>
      <c r="AF133" s="73"/>
      <c r="AG133" s="105"/>
      <c r="AH133" s="105"/>
      <c r="AI133" s="105"/>
      <c r="AJ133" s="105"/>
      <c r="AK133" s="105"/>
      <c r="AL133" s="105"/>
      <c r="AM133" s="105"/>
      <c r="AN133" s="112"/>
      <c r="AO133" s="301">
        <f>'K. Bilgiler'!E17</f>
        <v>0</v>
      </c>
      <c r="AP133" s="301"/>
      <c r="AQ133" s="301"/>
      <c r="AR133" s="301"/>
      <c r="AS133" s="301"/>
      <c r="AT133" s="301"/>
      <c r="AU133" s="105"/>
    </row>
    <row r="134" spans="1:47" ht="12" customHeight="1" x14ac:dyDescent="0.2">
      <c r="A134" s="250" t="str">
        <f>IF('Öğrenme Çıktıları'!T56&gt;0,'Öğrenme Çıktıları'!T15," ")</f>
        <v xml:space="preserve"> </v>
      </c>
      <c r="B134" s="250"/>
      <c r="C134" s="94" t="str">
        <f>IF('Öğrenme Çıktıları'!T56&gt;0,'Öğrenme Çıktıları'!T56," ")</f>
        <v xml:space="preserve"> </v>
      </c>
      <c r="D134" s="95" t="str">
        <f>IF('Öğrenme Çıktıları'!T56&gt;0,'Öğrenme Çıktıları'!T57," ")</f>
        <v xml:space="preserve"> </v>
      </c>
      <c r="E134" s="93"/>
      <c r="F134" s="93"/>
      <c r="G134" s="93"/>
      <c r="H134" s="93"/>
      <c r="I134" s="93"/>
      <c r="J134" s="93"/>
      <c r="K134" s="93"/>
      <c r="L134" s="75"/>
      <c r="M134" s="75"/>
      <c r="N134" s="76"/>
      <c r="O134" s="76"/>
      <c r="P134" s="76"/>
      <c r="Q134" s="76"/>
      <c r="R134" s="76"/>
      <c r="S134" s="76"/>
      <c r="T134" s="76"/>
      <c r="U134" s="76"/>
      <c r="V134" s="77"/>
      <c r="W134" s="77"/>
      <c r="X134" s="77"/>
      <c r="Y134" s="77"/>
      <c r="Z134" s="77"/>
      <c r="AA134" s="77"/>
      <c r="AB134" s="77"/>
      <c r="AC134" s="77"/>
      <c r="AD134" s="77"/>
      <c r="AE134" s="77"/>
      <c r="AF134" s="77"/>
      <c r="AG134" s="106"/>
      <c r="AH134" s="106"/>
      <c r="AI134" s="106"/>
      <c r="AJ134" s="106"/>
      <c r="AK134" s="106"/>
      <c r="AL134" s="106"/>
      <c r="AM134" s="106"/>
      <c r="AN134" s="113"/>
      <c r="AO134" s="301" t="s">
        <v>31</v>
      </c>
      <c r="AP134" s="301"/>
      <c r="AQ134" s="301"/>
      <c r="AR134" s="301"/>
      <c r="AS134" s="301"/>
      <c r="AT134" s="301"/>
      <c r="AU134" s="106"/>
    </row>
    <row r="135" spans="1:47" ht="12" customHeight="1" x14ac:dyDescent="0.2">
      <c r="A135" s="248" t="str">
        <f>IF('Öğrenme Çıktıları'!U56&gt;0,'Öğrenme Çıktıları'!U15," ")</f>
        <v xml:space="preserve"> </v>
      </c>
      <c r="B135" s="249"/>
      <c r="C135" s="94" t="str">
        <f>IF('Öğrenme Çıktıları'!U56&gt;0,'Öğrenme Çıktıları'!U56," ")</f>
        <v xml:space="preserve"> </v>
      </c>
      <c r="D135" s="95" t="str">
        <f>IF('Öğrenme Çıktıları'!U56&gt;0,'Öğrenme Çıktıları'!U57," ")</f>
        <v xml:space="preserve"> </v>
      </c>
      <c r="E135" s="93"/>
      <c r="F135" s="93"/>
      <c r="G135" s="93"/>
      <c r="H135" s="93"/>
      <c r="I135" s="93"/>
      <c r="J135" s="93"/>
      <c r="K135" s="93"/>
      <c r="L135" s="75"/>
      <c r="M135" s="75"/>
      <c r="N135" s="76"/>
      <c r="O135" s="76"/>
      <c r="P135" s="76"/>
      <c r="Q135" s="76"/>
      <c r="R135" s="76"/>
      <c r="S135" s="76"/>
      <c r="T135" s="76"/>
      <c r="U135" s="76"/>
      <c r="V135" s="76"/>
      <c r="W135" s="76"/>
      <c r="X135" s="76"/>
      <c r="Y135" s="76"/>
      <c r="Z135" s="76"/>
      <c r="AA135" s="76"/>
      <c r="AB135" s="76"/>
      <c r="AC135" s="76"/>
      <c r="AD135" s="76"/>
      <c r="AE135" s="76"/>
      <c r="AF135" s="76"/>
      <c r="AG135" s="107"/>
      <c r="AH135" s="107"/>
      <c r="AI135" s="107"/>
      <c r="AJ135" s="107"/>
      <c r="AK135" s="107"/>
      <c r="AL135" s="107"/>
      <c r="AM135" s="107"/>
      <c r="AN135" s="114"/>
      <c r="AO135" s="302"/>
      <c r="AP135" s="302"/>
      <c r="AQ135" s="302"/>
      <c r="AR135" s="302"/>
      <c r="AS135" s="302"/>
      <c r="AT135" s="302"/>
      <c r="AU135" s="106"/>
    </row>
    <row r="136" spans="1:47" ht="12.75" customHeight="1" x14ac:dyDescent="0.2">
      <c r="A136" s="250" t="str">
        <f>IF('Öğrenme Çıktıları'!V56&gt;0,'Öğrenme Çıktıları'!V15," ")</f>
        <v xml:space="preserve"> </v>
      </c>
      <c r="B136" s="250"/>
      <c r="C136" s="94" t="str">
        <f>IF('Öğrenme Çıktıları'!V56&gt;0,'Öğrenme Çıktıları'!V56," ")</f>
        <v xml:space="preserve"> </v>
      </c>
      <c r="D136" s="95" t="str">
        <f>IF('Öğrenme Çıktıları'!V56&gt;0,'Öğrenme Çıktıları'!V57," ")</f>
        <v xml:space="preserve"> </v>
      </c>
      <c r="E136" s="93"/>
      <c r="F136" s="93"/>
      <c r="G136" s="93"/>
      <c r="H136" s="93"/>
      <c r="I136" s="93"/>
      <c r="J136" s="93"/>
      <c r="K136" s="93"/>
      <c r="L136"/>
      <c r="M136"/>
      <c r="N136"/>
      <c r="O136"/>
      <c r="P136"/>
      <c r="Q136"/>
      <c r="R136"/>
      <c r="S136"/>
      <c r="T136"/>
      <c r="U136"/>
      <c r="V136"/>
      <c r="W136"/>
      <c r="X136"/>
      <c r="Y136"/>
      <c r="Z136"/>
      <c r="AA136"/>
      <c r="AB136"/>
      <c r="AC136"/>
      <c r="AD136"/>
      <c r="AE136"/>
      <c r="AF136"/>
      <c r="AG136" s="107"/>
      <c r="AH136" s="107"/>
      <c r="AI136" s="107"/>
      <c r="AJ136" s="107"/>
      <c r="AK136" s="107"/>
      <c r="AL136" s="107"/>
      <c r="AM136" s="107"/>
      <c r="AN136" s="114"/>
      <c r="AU136" s="109"/>
    </row>
    <row r="137" spans="1:47" x14ac:dyDescent="0.2">
      <c r="A137" s="248" t="str">
        <f>IF('Öğrenme Çıktıları'!W56&gt;0,'Öğrenme Çıktıları'!W15," ")</f>
        <v xml:space="preserve"> </v>
      </c>
      <c r="B137" s="249"/>
      <c r="C137" s="94" t="str">
        <f>IF('Öğrenme Çıktıları'!W56&gt;0,'Öğrenme Çıktıları'!W56," ")</f>
        <v xml:space="preserve"> </v>
      </c>
      <c r="D137" s="95" t="str">
        <f>IF('Öğrenme Çıktıları'!W56&gt;0,'Öğrenme Çıktıları'!W57," ")</f>
        <v xml:space="preserve"> </v>
      </c>
      <c r="E137" s="93"/>
      <c r="F137" s="93"/>
      <c r="G137" s="93"/>
      <c r="H137" s="93"/>
      <c r="I137" s="93"/>
      <c r="J137" s="93"/>
      <c r="K137" s="93"/>
      <c r="L137"/>
      <c r="M137"/>
      <c r="N137"/>
      <c r="O137"/>
      <c r="P137"/>
      <c r="Q137"/>
      <c r="R137"/>
      <c r="S137"/>
      <c r="T137"/>
      <c r="U137"/>
      <c r="V137"/>
      <c r="W137"/>
      <c r="X137"/>
      <c r="Y137"/>
      <c r="Z137"/>
      <c r="AA137"/>
      <c r="AB137"/>
      <c r="AC137"/>
      <c r="AD137"/>
      <c r="AE137"/>
      <c r="AF137"/>
      <c r="AG137"/>
      <c r="AH137"/>
      <c r="AI137"/>
      <c r="AJ137"/>
      <c r="AK137"/>
      <c r="AL137"/>
      <c r="AM137"/>
      <c r="AN137" s="16"/>
      <c r="AO137" s="256" t="s">
        <v>24</v>
      </c>
      <c r="AP137" s="256"/>
      <c r="AQ137" s="256"/>
      <c r="AR137" s="256"/>
      <c r="AS137" s="256"/>
      <c r="AT137" s="256"/>
      <c r="AU137"/>
    </row>
    <row r="138" spans="1:47" x14ac:dyDescent="0.2">
      <c r="A138" s="250" t="str">
        <f>IF('Öğrenme Çıktıları'!X56&gt;0,'Öğrenme Çıktıları'!X15," ")</f>
        <v xml:space="preserve"> </v>
      </c>
      <c r="B138" s="250"/>
      <c r="C138" s="94" t="str">
        <f>IF('Öğrenme Çıktıları'!X56&gt;0,'Öğrenme Çıktıları'!X56," ")</f>
        <v xml:space="preserve"> </v>
      </c>
      <c r="D138" s="95" t="str">
        <f>IF('Öğrenme Çıktıları'!X56&gt;0,'Öğrenme Çıktıları'!X57," ")</f>
        <v xml:space="preserve"> </v>
      </c>
      <c r="E138" s="93"/>
      <c r="F138" s="93"/>
      <c r="G138" s="93"/>
      <c r="H138" s="93"/>
      <c r="I138" s="93"/>
      <c r="J138" s="93"/>
      <c r="K138" s="93"/>
      <c r="L138"/>
      <c r="M138"/>
      <c r="N138"/>
      <c r="O138"/>
      <c r="P138"/>
      <c r="Q138"/>
      <c r="R138"/>
      <c r="S138"/>
      <c r="T138"/>
      <c r="U138"/>
      <c r="V138"/>
      <c r="W138"/>
      <c r="X138"/>
      <c r="Y138"/>
      <c r="Z138"/>
      <c r="AA138"/>
      <c r="AB138"/>
      <c r="AC138"/>
      <c r="AD138"/>
      <c r="AE138"/>
      <c r="AF138"/>
      <c r="AG138"/>
      <c r="AH138"/>
      <c r="AI138"/>
      <c r="AJ138"/>
      <c r="AK138"/>
      <c r="AL138"/>
      <c r="AM138"/>
      <c r="AN138" s="16"/>
      <c r="AO138" s="301">
        <f ca="1">TODAY()</f>
        <v>46037</v>
      </c>
      <c r="AP138" s="301"/>
      <c r="AQ138" s="301"/>
      <c r="AR138" s="301"/>
      <c r="AS138" s="301"/>
      <c r="AT138" s="301"/>
      <c r="AU138"/>
    </row>
    <row r="139" spans="1:47" x14ac:dyDescent="0.2">
      <c r="A139" s="248" t="str">
        <f>IF('Öğrenme Çıktıları'!Y56&gt;0,'Öğrenme Çıktıları'!Y15," ")</f>
        <v xml:space="preserve"> </v>
      </c>
      <c r="B139" s="249"/>
      <c r="C139" s="94" t="str">
        <f>IF('Öğrenme Çıktıları'!Y56&gt;0,'Öğrenme Çıktıları'!Y56," ")</f>
        <v xml:space="preserve"> </v>
      </c>
      <c r="D139" s="95" t="str">
        <f>IF('Öğrenme Çıktıları'!Y56&gt;0,'Öğrenme Çıktıları'!Y57," ")</f>
        <v xml:space="preserve"> </v>
      </c>
      <c r="E139" s="93"/>
      <c r="F139" s="93"/>
      <c r="G139" s="93"/>
      <c r="H139" s="93"/>
      <c r="I139" s="93"/>
      <c r="J139" s="93"/>
      <c r="K139" s="93"/>
      <c r="L139"/>
      <c r="M139"/>
      <c r="N139"/>
      <c r="O139"/>
      <c r="P139"/>
      <c r="Q139"/>
      <c r="R139"/>
      <c r="S139"/>
      <c r="T139"/>
      <c r="U139"/>
      <c r="V139"/>
      <c r="W139"/>
      <c r="X139"/>
      <c r="Y139"/>
      <c r="Z139"/>
      <c r="AA139"/>
      <c r="AB139"/>
      <c r="AC139"/>
      <c r="AD139"/>
      <c r="AE139"/>
      <c r="AF139"/>
      <c r="AG139"/>
      <c r="AH139"/>
      <c r="AI139"/>
      <c r="AJ139"/>
      <c r="AK139"/>
      <c r="AL139"/>
      <c r="AM139"/>
      <c r="AN139" s="16"/>
      <c r="AO139" s="256" t="str">
        <f>'K. Bilgiler'!E19</f>
        <v>Dr. Öğr. Üyesi Lokman ŞILBIR</v>
      </c>
      <c r="AP139" s="256"/>
      <c r="AQ139" s="256"/>
      <c r="AR139" s="256"/>
      <c r="AS139" s="256"/>
      <c r="AT139" s="256"/>
      <c r="AU139"/>
    </row>
    <row r="140" spans="1:47" ht="12.75" customHeight="1" x14ac:dyDescent="0.2">
      <c r="A140" s="250" t="str">
        <f>IF('Öğrenme Çıktıları'!Z56&gt;0,'Öğrenme Çıktıları'!Z15," ")</f>
        <v xml:space="preserve"> </v>
      </c>
      <c r="B140" s="250"/>
      <c r="C140" s="94" t="str">
        <f>IF('Öğrenme Çıktıları'!Z56&gt;0,'Öğrenme Çıktıları'!Z56," ")</f>
        <v xml:space="preserve"> </v>
      </c>
      <c r="D140" s="95" t="str">
        <f>IF('Öğrenme Çıktıları'!Z56&gt;0,'Öğrenme Çıktıları'!Z57," ")</f>
        <v xml:space="preserve"> </v>
      </c>
      <c r="E140" s="93"/>
      <c r="F140" s="93"/>
      <c r="G140" s="93"/>
      <c r="H140" s="93"/>
      <c r="I140" s="93"/>
      <c r="J140" s="93"/>
      <c r="K140" s="93"/>
      <c r="L140"/>
      <c r="M140"/>
      <c r="N140"/>
      <c r="O140"/>
      <c r="P140"/>
      <c r="Q140"/>
      <c r="R140"/>
      <c r="S140"/>
      <c r="T140"/>
      <c r="U140"/>
      <c r="V140"/>
      <c r="W140"/>
      <c r="X140"/>
      <c r="Y140"/>
      <c r="Z140"/>
      <c r="AA140"/>
      <c r="AB140"/>
      <c r="AC140"/>
      <c r="AD140"/>
      <c r="AE140"/>
      <c r="AF140"/>
      <c r="AG140"/>
      <c r="AH140"/>
      <c r="AI140"/>
      <c r="AJ140"/>
      <c r="AK140"/>
      <c r="AL140"/>
      <c r="AM140"/>
      <c r="AN140" s="16"/>
      <c r="AO140" s="256" t="s">
        <v>25</v>
      </c>
      <c r="AP140" s="256"/>
      <c r="AQ140" s="256"/>
      <c r="AR140" s="256"/>
      <c r="AS140" s="256"/>
      <c r="AT140" s="256"/>
      <c r="AU140"/>
    </row>
    <row r="141" spans="1:47" x14ac:dyDescent="0.2">
      <c r="A141" s="248" t="str">
        <f>IF('Öğrenme Çıktıları'!AA56&gt;0,'Öğrenme Çıktıları'!AA15," ")</f>
        <v xml:space="preserve"> </v>
      </c>
      <c r="B141" s="249"/>
      <c r="C141" s="94" t="str">
        <f>IF('Öğrenme Çıktıları'!AA56&gt;0,'Öğrenme Çıktıları'!AA56," ")</f>
        <v xml:space="preserve"> </v>
      </c>
      <c r="D141" s="95" t="str">
        <f>IF('Öğrenme Çıktıları'!AA56&gt;0,'Öğrenme Çıktıları'!AA57," ")</f>
        <v xml:space="preserve"> </v>
      </c>
      <c r="E141" s="93"/>
      <c r="F141" s="93"/>
      <c r="G141" s="93"/>
      <c r="H141" s="93"/>
      <c r="I141" s="93"/>
      <c r="J141" s="93"/>
      <c r="K141" s="93"/>
      <c r="L141" s="68"/>
      <c r="M141" s="68"/>
      <c r="N141" s="68"/>
      <c r="O141" s="68"/>
      <c r="P141"/>
      <c r="Q141"/>
      <c r="R141"/>
      <c r="S141"/>
      <c r="T141"/>
      <c r="U141"/>
      <c r="V141"/>
      <c r="W141"/>
      <c r="X141"/>
      <c r="Y141"/>
      <c r="Z141"/>
      <c r="AA141"/>
      <c r="AB141"/>
      <c r="AC141"/>
      <c r="AD141"/>
      <c r="AE141"/>
      <c r="AF141"/>
      <c r="AG141"/>
      <c r="AH141"/>
      <c r="AI141"/>
      <c r="AJ141"/>
      <c r="AK141"/>
      <c r="AL141"/>
      <c r="AM141"/>
      <c r="AN141" s="16"/>
      <c r="AO141" s="252"/>
      <c r="AP141" s="253"/>
      <c r="AQ141" s="253"/>
      <c r="AR141" s="253"/>
      <c r="AS141" s="253"/>
      <c r="AT141" s="254"/>
      <c r="AU141"/>
    </row>
    <row r="142" spans="1:47" x14ac:dyDescent="0.2">
      <c r="A142" s="16"/>
      <c r="B142" s="16"/>
      <c r="C142" s="16"/>
      <c r="D142" s="16"/>
      <c r="E142" s="115"/>
      <c r="F142" s="115"/>
      <c r="G142" s="115"/>
      <c r="H142" s="115"/>
      <c r="I142" s="115"/>
      <c r="J142" s="115"/>
      <c r="K142" s="115"/>
      <c r="L142" s="116"/>
      <c r="M142" s="116"/>
      <c r="N142" s="116"/>
      <c r="O142" s="116"/>
      <c r="P142" s="16"/>
      <c r="Q142" s="16"/>
      <c r="R142" s="16"/>
      <c r="S142" s="16"/>
      <c r="T142" s="16"/>
      <c r="U142" s="16"/>
      <c r="V142" s="16"/>
      <c r="W142" s="16"/>
      <c r="X142" s="16"/>
      <c r="Y142" s="16"/>
      <c r="Z142" s="16"/>
      <c r="AA142" s="16"/>
      <c r="AB142" s="16"/>
      <c r="AC142" s="16"/>
      <c r="AD142" s="16"/>
      <c r="AE142" s="16"/>
      <c r="AF142" s="16"/>
      <c r="AG142" s="16"/>
      <c r="AH142" s="16"/>
      <c r="AI142" s="16"/>
      <c r="AJ142" s="16"/>
      <c r="AK142" s="16"/>
      <c r="AL142" s="16"/>
      <c r="AM142" s="16"/>
      <c r="AN142" s="16"/>
      <c r="AO142" s="16"/>
      <c r="AP142" s="16"/>
      <c r="AQ142" s="16"/>
      <c r="AR142" s="16"/>
      <c r="AS142" s="16"/>
      <c r="AT142" s="16"/>
    </row>
    <row r="143" spans="1:47" x14ac:dyDescent="0.2">
      <c r="A143" s="16"/>
      <c r="B143" s="16"/>
      <c r="C143" s="16"/>
      <c r="D143" s="16"/>
      <c r="E143" s="258"/>
      <c r="F143" s="16"/>
      <c r="G143" s="16"/>
      <c r="H143" s="16"/>
      <c r="I143" s="16"/>
      <c r="J143" s="16"/>
      <c r="K143" s="16"/>
      <c r="L143" s="16"/>
      <c r="M143" s="16"/>
      <c r="N143" s="16"/>
      <c r="O143" s="16"/>
      <c r="P143" s="16"/>
      <c r="Q143" s="16"/>
      <c r="R143" s="16"/>
      <c r="S143" s="16"/>
      <c r="T143" s="16"/>
      <c r="U143" s="16"/>
      <c r="V143" s="16"/>
      <c r="W143" s="16"/>
      <c r="X143" s="16"/>
      <c r="Y143" s="16"/>
      <c r="Z143" s="16"/>
      <c r="AA143" s="16"/>
      <c r="AB143" s="16"/>
      <c r="AC143" s="16"/>
      <c r="AD143" s="16"/>
      <c r="AE143" s="16"/>
      <c r="AF143" s="16"/>
      <c r="AG143" s="16"/>
      <c r="AH143" s="16"/>
      <c r="AI143" s="16"/>
      <c r="AJ143" s="16"/>
      <c r="AK143" s="16"/>
      <c r="AL143" s="16"/>
      <c r="AM143" s="16"/>
      <c r="AN143" s="16"/>
      <c r="AO143" s="16"/>
      <c r="AP143" s="16"/>
      <c r="AQ143" s="16"/>
      <c r="AR143" s="16"/>
      <c r="AS143" s="16"/>
      <c r="AT143" s="16"/>
    </row>
    <row r="144" spans="1:47" x14ac:dyDescent="0.2">
      <c r="A144" s="16"/>
      <c r="B144" s="16"/>
      <c r="C144" s="16"/>
      <c r="D144" s="16"/>
      <c r="E144" s="258"/>
      <c r="F144" s="16"/>
      <c r="G144" s="16"/>
      <c r="H144" s="16"/>
      <c r="I144" s="16"/>
      <c r="J144" s="16"/>
      <c r="K144" s="16"/>
      <c r="L144" s="16"/>
      <c r="M144" s="16"/>
      <c r="N144" s="16"/>
      <c r="O144" s="16"/>
      <c r="P144" s="16"/>
      <c r="Q144" s="16"/>
      <c r="R144" s="16"/>
      <c r="S144" s="16"/>
      <c r="T144" s="16"/>
      <c r="U144" s="16"/>
      <c r="V144" s="16"/>
      <c r="W144" s="16"/>
      <c r="X144" s="16"/>
      <c r="Y144" s="16"/>
      <c r="Z144" s="16"/>
      <c r="AA144" s="16"/>
      <c r="AB144" s="16"/>
      <c r="AC144" s="16"/>
      <c r="AD144" s="16"/>
      <c r="AE144" s="16"/>
      <c r="AF144" s="16"/>
      <c r="AG144" s="16"/>
      <c r="AH144" s="16"/>
      <c r="AI144" s="16"/>
      <c r="AJ144" s="16"/>
      <c r="AK144" s="16"/>
      <c r="AL144" s="16"/>
      <c r="AM144" s="16"/>
      <c r="AN144" s="16"/>
      <c r="AO144" s="16"/>
      <c r="AP144" s="16"/>
      <c r="AQ144" s="16"/>
      <c r="AR144" s="16"/>
      <c r="AS144" s="16"/>
      <c r="AT144" s="16"/>
    </row>
    <row r="145" spans="1:46" x14ac:dyDescent="0.2">
      <c r="A145" s="16"/>
      <c r="B145" s="16"/>
      <c r="C145" s="16"/>
      <c r="D145" s="117"/>
      <c r="E145" s="16"/>
      <c r="F145" s="16"/>
      <c r="G145" s="16"/>
      <c r="H145" s="16"/>
      <c r="I145" s="16"/>
      <c r="J145" s="16"/>
      <c r="K145" s="16"/>
      <c r="L145" s="16"/>
      <c r="M145" s="16"/>
      <c r="N145" s="16"/>
      <c r="O145" s="16"/>
      <c r="P145" s="16"/>
      <c r="Q145" s="16"/>
      <c r="R145" s="16"/>
      <c r="S145" s="16"/>
      <c r="T145" s="16"/>
      <c r="U145" s="16"/>
      <c r="V145" s="16"/>
      <c r="W145" s="16"/>
      <c r="X145" s="16"/>
      <c r="Y145" s="16"/>
      <c r="Z145" s="16"/>
      <c r="AA145" s="16"/>
      <c r="AB145" s="16"/>
      <c r="AC145" s="16"/>
      <c r="AD145" s="16"/>
      <c r="AE145" s="16"/>
      <c r="AF145" s="16"/>
      <c r="AG145" s="16"/>
      <c r="AH145" s="16"/>
      <c r="AI145" s="16"/>
      <c r="AJ145" s="16"/>
      <c r="AK145" s="16"/>
      <c r="AL145" s="16"/>
      <c r="AM145" s="16"/>
      <c r="AN145" s="16"/>
      <c r="AO145" s="16"/>
      <c r="AP145" s="16"/>
      <c r="AQ145" s="16"/>
      <c r="AR145" s="16"/>
      <c r="AS145" s="16"/>
      <c r="AT145" s="16"/>
    </row>
  </sheetData>
  <sheetProtection selectLockedCells="1" selectUnlockedCells="1"/>
  <mergeCells count="148">
    <mergeCell ref="C69:E69"/>
    <mergeCell ref="C70:E70"/>
    <mergeCell ref="C71:E71"/>
    <mergeCell ref="C72:E72"/>
    <mergeCell ref="C73:E73"/>
    <mergeCell ref="C74:E74"/>
    <mergeCell ref="C75:E75"/>
    <mergeCell ref="C85:E85"/>
    <mergeCell ref="C76:E76"/>
    <mergeCell ref="C77:E77"/>
    <mergeCell ref="C78:E78"/>
    <mergeCell ref="C79:E79"/>
    <mergeCell ref="C80:E80"/>
    <mergeCell ref="C81:E81"/>
    <mergeCell ref="C82:E82"/>
    <mergeCell ref="C83:E83"/>
    <mergeCell ref="C84:E84"/>
    <mergeCell ref="C60:E60"/>
    <mergeCell ref="C61:E61"/>
    <mergeCell ref="C62:E62"/>
    <mergeCell ref="C63:E63"/>
    <mergeCell ref="C64:E64"/>
    <mergeCell ref="C65:E65"/>
    <mergeCell ref="C66:E66"/>
    <mergeCell ref="C67:E67"/>
    <mergeCell ref="C68:E68"/>
    <mergeCell ref="A1:AT1"/>
    <mergeCell ref="AO138:AT138"/>
    <mergeCell ref="AO137:AT137"/>
    <mergeCell ref="AO134:AT134"/>
    <mergeCell ref="E130:W130"/>
    <mergeCell ref="AT93:AT94"/>
    <mergeCell ref="AO135:AT135"/>
    <mergeCell ref="AU93:AU94"/>
    <mergeCell ref="A93:E94"/>
    <mergeCell ref="A118:B118"/>
    <mergeCell ref="A130:D130"/>
    <mergeCell ref="A128:B128"/>
    <mergeCell ref="A129:B129"/>
    <mergeCell ref="C129:D129"/>
    <mergeCell ref="AU95:AU96"/>
    <mergeCell ref="A131:B131"/>
    <mergeCell ref="A132:B132"/>
    <mergeCell ref="A133:B133"/>
    <mergeCell ref="A134:B134"/>
    <mergeCell ref="A135:B135"/>
    <mergeCell ref="A136:B136"/>
    <mergeCell ref="AO133:AT133"/>
    <mergeCell ref="AO132:AT132"/>
    <mergeCell ref="AO131:AT131"/>
    <mergeCell ref="AQ2:AT3"/>
    <mergeCell ref="A120:B120"/>
    <mergeCell ref="A121:B121"/>
    <mergeCell ref="A122:B122"/>
    <mergeCell ref="A123:B123"/>
    <mergeCell ref="A124:B124"/>
    <mergeCell ref="A125:B125"/>
    <mergeCell ref="A126:B126"/>
    <mergeCell ref="A127:B127"/>
    <mergeCell ref="C116:D116"/>
    <mergeCell ref="C117:D117"/>
    <mergeCell ref="C118:D118"/>
    <mergeCell ref="A115:D115"/>
    <mergeCell ref="A119:B119"/>
    <mergeCell ref="A90:E91"/>
    <mergeCell ref="AT95:AT96"/>
    <mergeCell ref="AF118:AN118"/>
    <mergeCell ref="E115:W115"/>
    <mergeCell ref="X115:AT115"/>
    <mergeCell ref="A95:E96"/>
    <mergeCell ref="A3:AP3"/>
    <mergeCell ref="A2:AP2"/>
    <mergeCell ref="C34:E34"/>
    <mergeCell ref="C49:E49"/>
    <mergeCell ref="AU90:AU91"/>
    <mergeCell ref="A88:E88"/>
    <mergeCell ref="A116:B116"/>
    <mergeCell ref="A117:B117"/>
    <mergeCell ref="A87:E87"/>
    <mergeCell ref="C23:E23"/>
    <mergeCell ref="C9:E9"/>
    <mergeCell ref="C17:E17"/>
    <mergeCell ref="C18:E18"/>
    <mergeCell ref="A89:E89"/>
    <mergeCell ref="C29:E29"/>
    <mergeCell ref="C30:E30"/>
    <mergeCell ref="A86:E86"/>
    <mergeCell ref="C32:E32"/>
    <mergeCell ref="C14:E14"/>
    <mergeCell ref="C12:E12"/>
    <mergeCell ref="C50:E50"/>
    <mergeCell ref="C51:E51"/>
    <mergeCell ref="C52:E52"/>
    <mergeCell ref="C53:E53"/>
    <mergeCell ref="C54:E54"/>
    <mergeCell ref="C55:E55"/>
    <mergeCell ref="C56:E56"/>
    <mergeCell ref="C57:E57"/>
    <mergeCell ref="AU4:AU5"/>
    <mergeCell ref="C21:E21"/>
    <mergeCell ref="C22:E22"/>
    <mergeCell ref="C11:E11"/>
    <mergeCell ref="C20:E20"/>
    <mergeCell ref="C27:E27"/>
    <mergeCell ref="C25:E25"/>
    <mergeCell ref="A4:E4"/>
    <mergeCell ref="C5:E5"/>
    <mergeCell ref="C13:E13"/>
    <mergeCell ref="C26:E26"/>
    <mergeCell ref="C15:E15"/>
    <mergeCell ref="C16:E16"/>
    <mergeCell ref="C19:E19"/>
    <mergeCell ref="C10:E10"/>
    <mergeCell ref="E143:E144"/>
    <mergeCell ref="C24:E24"/>
    <mergeCell ref="C31:E31"/>
    <mergeCell ref="C28:E28"/>
    <mergeCell ref="C8:E8"/>
    <mergeCell ref="C33:E33"/>
    <mergeCell ref="C6:E6"/>
    <mergeCell ref="C7:E7"/>
    <mergeCell ref="C35:E35"/>
    <mergeCell ref="C36:E36"/>
    <mergeCell ref="C37:E37"/>
    <mergeCell ref="C38:E38"/>
    <mergeCell ref="C39:E39"/>
    <mergeCell ref="C40:E40"/>
    <mergeCell ref="C41:E41"/>
    <mergeCell ref="C42:E42"/>
    <mergeCell ref="C43:E43"/>
    <mergeCell ref="C44:E44"/>
    <mergeCell ref="C45:E45"/>
    <mergeCell ref="C46:E46"/>
    <mergeCell ref="C47:E47"/>
    <mergeCell ref="C48:E48"/>
    <mergeCell ref="C58:E58"/>
    <mergeCell ref="C59:E59"/>
    <mergeCell ref="A137:B137"/>
    <mergeCell ref="A138:B138"/>
    <mergeCell ref="A139:B139"/>
    <mergeCell ref="A140:B140"/>
    <mergeCell ref="A141:B141"/>
    <mergeCell ref="A92:E92"/>
    <mergeCell ref="AO141:AT141"/>
    <mergeCell ref="AT90:AT91"/>
    <mergeCell ref="AO139:AT139"/>
    <mergeCell ref="AO140:AT140"/>
    <mergeCell ref="X130:AM130"/>
  </mergeCells>
  <phoneticPr fontId="2" type="noConversion"/>
  <conditionalFormatting sqref="F95:AS95">
    <cfRule type="cellIs" dxfId="4" priority="1" stopIfTrue="1" operator="lessThan">
      <formula>50</formula>
    </cfRule>
  </conditionalFormatting>
  <dataValidations xWindow="452" yWindow="568" count="1">
    <dataValidation allowBlank="1" showInputMessage="1" showErrorMessage="1" prompt="Öğrencinin sorudan aldığı puan değerini giriniz." sqref="J6:AS7 L141:O142 G10:I10 F7:F8 G7:I7 F15:G15 F6:I6 H15:I31 K10:AS85 J10:J32 G35:I35 G32:I32 H36:I56 J35:J57 G60:I60 G57:I57 J60:J85 F42:F58 F17:F33 F67:F85 H61:I85 G8:AS9 F11:I14 G16:G31 G33:J34 F36:G40 G41:G56 G58:J59 F61:G65 G66:G85" xr:uid="{00000000-0002-0000-0500-000000000000}"/>
  </dataValidations>
  <pageMargins left="0.70866141732283472" right="0.19685039370078741" top="0.19685039370078741" bottom="0.11811023622047245" header="0.23622047244094491" footer="0.15748031496062992"/>
  <pageSetup paperSize="9" scale="63" orientation="portrait" r:id="rId1"/>
  <headerFooter alignWithMargins="0"/>
  <ignoredErrors>
    <ignoredError sqref="F96:AS96 F88:AS94" unlockedFormula="1"/>
    <ignoredError sqref="G95:AS95" formula="1" unlockedFormula="1"/>
    <ignoredError sqref="F95 D121" formula="1"/>
  </ignoredError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0F1733-2889-49E3-A1BC-F250D83B9C44}">
  <sheetPr>
    <tabColor theme="3" tint="0.89999084444715716"/>
  </sheetPr>
  <dimension ref="A1:BM145"/>
  <sheetViews>
    <sheetView view="pageBreakPreview" topLeftCell="A99" zoomScaleNormal="70" zoomScaleSheetLayoutView="100" workbookViewId="0">
      <selection activeCell="AO138" sqref="AO138:AT138"/>
    </sheetView>
  </sheetViews>
  <sheetFormatPr defaultColWidth="9.140625" defaultRowHeight="12.75" x14ac:dyDescent="0.2"/>
  <cols>
    <col min="1" max="1" width="3.85546875" style="3" customWidth="1"/>
    <col min="2" max="2" width="9.28515625" style="3" customWidth="1"/>
    <col min="3" max="3" width="11" style="3" customWidth="1"/>
    <col min="4" max="4" width="10.5703125" style="3" customWidth="1"/>
    <col min="5" max="5" width="9.28515625" style="3" customWidth="1"/>
    <col min="6" max="15" width="2.28515625" style="3" customWidth="1"/>
    <col min="16" max="45" width="2.42578125" style="3" customWidth="1"/>
    <col min="46" max="46" width="7.7109375" style="3" customWidth="1"/>
    <col min="47" max="47" width="16.5703125" style="3" hidden="1" customWidth="1"/>
    <col min="48" max="65" width="9.140625" style="16"/>
    <col min="66" max="16384" width="9.140625" style="3"/>
  </cols>
  <sheetData>
    <row r="1" spans="1:47" x14ac:dyDescent="0.2">
      <c r="A1" s="300" t="str">
        <f>'K. Bilgiler'!E5</f>
        <v>Çarşıbaşı Meslek Yüksekokulu</v>
      </c>
      <c r="B1" s="300"/>
      <c r="C1" s="300"/>
      <c r="D1" s="300"/>
      <c r="E1" s="300"/>
      <c r="F1" s="300"/>
      <c r="G1" s="300"/>
      <c r="H1" s="300"/>
      <c r="I1" s="300"/>
      <c r="J1" s="300"/>
      <c r="K1" s="300"/>
      <c r="L1" s="300"/>
      <c r="M1" s="300"/>
      <c r="N1" s="300"/>
      <c r="O1" s="300"/>
      <c r="P1" s="300"/>
      <c r="Q1" s="300"/>
      <c r="R1" s="300"/>
      <c r="S1" s="300"/>
      <c r="T1" s="300"/>
      <c r="U1" s="300"/>
      <c r="V1" s="300"/>
      <c r="W1" s="300"/>
      <c r="X1" s="300"/>
      <c r="Y1" s="300"/>
      <c r="Z1" s="300"/>
      <c r="AA1" s="300"/>
      <c r="AB1" s="300"/>
      <c r="AC1" s="300"/>
      <c r="AD1" s="300"/>
      <c r="AE1" s="300"/>
      <c r="AF1" s="300"/>
      <c r="AG1" s="300"/>
      <c r="AH1" s="300"/>
      <c r="AI1" s="300"/>
      <c r="AJ1" s="300"/>
      <c r="AK1" s="300"/>
      <c r="AL1" s="300"/>
      <c r="AM1" s="300"/>
      <c r="AN1" s="300"/>
      <c r="AO1" s="300"/>
      <c r="AP1" s="300"/>
      <c r="AQ1" s="300"/>
      <c r="AR1" s="300"/>
      <c r="AS1" s="300"/>
      <c r="AT1" s="300"/>
      <c r="AU1" s="17"/>
    </row>
    <row r="2" spans="1:47" ht="13.5" customHeight="1" x14ac:dyDescent="0.2">
      <c r="A2" s="297" t="str">
        <f>'K. Bilgiler'!E13&amp;" Eğitim Öğretim Yılı - " &amp;'K. Bilgiler'!E15</f>
        <v>2024-2025 Eğitim Öğretim Yılı - Bahar</v>
      </c>
      <c r="B2" s="298"/>
      <c r="C2" s="298"/>
      <c r="D2" s="298"/>
      <c r="E2" s="298"/>
      <c r="F2" s="298"/>
      <c r="G2" s="298"/>
      <c r="H2" s="298"/>
      <c r="I2" s="298"/>
      <c r="J2" s="298"/>
      <c r="K2" s="298"/>
      <c r="L2" s="298"/>
      <c r="M2" s="298"/>
      <c r="N2" s="298"/>
      <c r="O2" s="298"/>
      <c r="P2" s="298"/>
      <c r="Q2" s="298"/>
      <c r="R2" s="298"/>
      <c r="S2" s="298"/>
      <c r="T2" s="298"/>
      <c r="U2" s="298"/>
      <c r="V2" s="298"/>
      <c r="W2" s="298"/>
      <c r="X2" s="298"/>
      <c r="Y2" s="298"/>
      <c r="Z2" s="298"/>
      <c r="AA2" s="298"/>
      <c r="AB2" s="298"/>
      <c r="AC2" s="298"/>
      <c r="AD2" s="298"/>
      <c r="AE2" s="298"/>
      <c r="AF2" s="298"/>
      <c r="AG2" s="298"/>
      <c r="AH2" s="298"/>
      <c r="AI2" s="298"/>
      <c r="AJ2" s="298"/>
      <c r="AK2" s="298"/>
      <c r="AL2" s="298"/>
      <c r="AM2" s="298"/>
      <c r="AN2" s="298"/>
      <c r="AO2" s="298"/>
      <c r="AP2" s="299"/>
      <c r="AQ2" s="271" t="str">
        <f>IF('Yazılı Tarihleri'!E5=0,"SINAV YAPILMADI",'Yazılı Tarihleri'!E5)</f>
        <v>SINAV YAPILMADI</v>
      </c>
      <c r="AR2" s="272"/>
      <c r="AS2" s="272"/>
      <c r="AT2" s="273"/>
      <c r="AU2" s="96"/>
    </row>
    <row r="3" spans="1:47" ht="13.5" customHeight="1" x14ac:dyDescent="0.2">
      <c r="A3" s="296" t="str">
        <f>'K. Bilgiler'!E11&amp;" / "&amp;'K. Bilgiler'!E7&amp;" - "&amp;'K. Bilgiler'!E9&amp;" Dersi "&amp;" Vize-2 Sınav Analizi"</f>
        <v xml:space="preserve"> /  -  Dersi  Vize-2 Sınav Analizi</v>
      </c>
      <c r="B3" s="296"/>
      <c r="C3" s="296"/>
      <c r="D3" s="296"/>
      <c r="E3" s="296"/>
      <c r="F3" s="296"/>
      <c r="G3" s="296"/>
      <c r="H3" s="296"/>
      <c r="I3" s="296"/>
      <c r="J3" s="296"/>
      <c r="K3" s="296"/>
      <c r="L3" s="296"/>
      <c r="M3" s="296"/>
      <c r="N3" s="296"/>
      <c r="O3" s="296"/>
      <c r="P3" s="296"/>
      <c r="Q3" s="296"/>
      <c r="R3" s="296"/>
      <c r="S3" s="296"/>
      <c r="T3" s="296"/>
      <c r="U3" s="296"/>
      <c r="V3" s="296"/>
      <c r="W3" s="296"/>
      <c r="X3" s="296"/>
      <c r="Y3" s="296"/>
      <c r="Z3" s="296"/>
      <c r="AA3" s="296"/>
      <c r="AB3" s="296"/>
      <c r="AC3" s="296"/>
      <c r="AD3" s="296"/>
      <c r="AE3" s="296"/>
      <c r="AF3" s="296"/>
      <c r="AG3" s="296"/>
      <c r="AH3" s="296"/>
      <c r="AI3" s="296"/>
      <c r="AJ3" s="296"/>
      <c r="AK3" s="296"/>
      <c r="AL3" s="296"/>
      <c r="AM3" s="296"/>
      <c r="AN3" s="296"/>
      <c r="AO3" s="296"/>
      <c r="AP3" s="296"/>
      <c r="AQ3" s="274"/>
      <c r="AR3" s="275"/>
      <c r="AS3" s="275"/>
      <c r="AT3" s="276"/>
      <c r="AU3" s="96"/>
    </row>
    <row r="4" spans="1:47" ht="13.5" customHeight="1" x14ac:dyDescent="0.2">
      <c r="A4" s="265" t="s">
        <v>18</v>
      </c>
      <c r="B4" s="265"/>
      <c r="C4" s="265"/>
      <c r="D4" s="265"/>
      <c r="E4" s="265"/>
      <c r="F4" s="51" t="str">
        <f>IF('NOT Baremi'!E15=0," ",'NOT Baremi'!E15)</f>
        <v xml:space="preserve"> </v>
      </c>
      <c r="G4" s="51" t="str">
        <f>IF('NOT Baremi'!F15=0," ",'NOT Baremi'!F15)</f>
        <v xml:space="preserve"> </v>
      </c>
      <c r="H4" s="51" t="str">
        <f>IF('NOT Baremi'!G15=0," ",'NOT Baremi'!G15)</f>
        <v xml:space="preserve"> </v>
      </c>
      <c r="I4" s="51" t="str">
        <f>IF('NOT Baremi'!H15=0," ",'NOT Baremi'!H15)</f>
        <v xml:space="preserve"> </v>
      </c>
      <c r="J4" s="51" t="str">
        <f>IF('NOT Baremi'!I15=0," ",'NOT Baremi'!I15)</f>
        <v xml:space="preserve"> </v>
      </c>
      <c r="K4" s="51" t="str">
        <f>IF('NOT Baremi'!J15=0," ",'NOT Baremi'!J15)</f>
        <v xml:space="preserve"> </v>
      </c>
      <c r="L4" s="51" t="str">
        <f>IF('NOT Baremi'!K15=0," ",'NOT Baremi'!K15)</f>
        <v xml:space="preserve"> </v>
      </c>
      <c r="M4" s="51" t="str">
        <f>IF('NOT Baremi'!L15=0," ",'NOT Baremi'!L15)</f>
        <v xml:space="preserve"> </v>
      </c>
      <c r="N4" s="51" t="str">
        <f>IF('NOT Baremi'!M15=0," ",'NOT Baremi'!M15)</f>
        <v xml:space="preserve"> </v>
      </c>
      <c r="O4" s="51" t="str">
        <f>IF('NOT Baremi'!N15=0," ",'NOT Baremi'!N15)</f>
        <v xml:space="preserve"> </v>
      </c>
      <c r="P4" s="51" t="str">
        <f>IF('NOT Baremi'!O15=0," ",'NOT Baremi'!O15)</f>
        <v xml:space="preserve"> </v>
      </c>
      <c r="Q4" s="51" t="str">
        <f>IF('NOT Baremi'!P15=0," ",'NOT Baremi'!P15)</f>
        <v xml:space="preserve"> </v>
      </c>
      <c r="R4" s="51" t="str">
        <f>IF('NOT Baremi'!Q15=0," ",'NOT Baremi'!Q15)</f>
        <v xml:space="preserve"> </v>
      </c>
      <c r="S4" s="51" t="str">
        <f>IF('NOT Baremi'!R15=0," ",'NOT Baremi'!R15)</f>
        <v xml:space="preserve"> </v>
      </c>
      <c r="T4" s="51" t="str">
        <f>IF('NOT Baremi'!S15=0," ",'NOT Baremi'!S15)</f>
        <v xml:space="preserve"> </v>
      </c>
      <c r="U4" s="51" t="str">
        <f>IF('NOT Baremi'!T15=0," ",'NOT Baremi'!T15)</f>
        <v xml:space="preserve"> </v>
      </c>
      <c r="V4" s="51" t="str">
        <f>IF('NOT Baremi'!U15=0," ",'NOT Baremi'!U15)</f>
        <v xml:space="preserve"> </v>
      </c>
      <c r="W4" s="51" t="str">
        <f>IF('NOT Baremi'!V15=0," ",'NOT Baremi'!V15)</f>
        <v xml:space="preserve"> </v>
      </c>
      <c r="X4" s="51" t="str">
        <f>IF('NOT Baremi'!W15=0," ",'NOT Baremi'!W15)</f>
        <v xml:space="preserve"> </v>
      </c>
      <c r="Y4" s="51" t="str">
        <f>IF('NOT Baremi'!X15=0," ",'NOT Baremi'!X15)</f>
        <v xml:space="preserve"> </v>
      </c>
      <c r="Z4" s="51" t="str">
        <f>IF('NOT Baremi'!Y15=0," ",'NOT Baremi'!Y15)</f>
        <v xml:space="preserve"> </v>
      </c>
      <c r="AA4" s="51" t="str">
        <f>IF('NOT Baremi'!Z15=0," ",'NOT Baremi'!Z15)</f>
        <v xml:space="preserve"> </v>
      </c>
      <c r="AB4" s="51" t="str">
        <f>IF('NOT Baremi'!AA15=0," ",'NOT Baremi'!AA15)</f>
        <v xml:space="preserve"> </v>
      </c>
      <c r="AC4" s="51" t="str">
        <f>IF('NOT Baremi'!AB15=0," ",'NOT Baremi'!AB15)</f>
        <v xml:space="preserve"> </v>
      </c>
      <c r="AD4" s="51" t="str">
        <f>IF('NOT Baremi'!AC15=0," ",'NOT Baremi'!AC15)</f>
        <v xml:space="preserve"> </v>
      </c>
      <c r="AE4" s="51" t="str">
        <f>IF('NOT Baremi'!AD15=0," ",'NOT Baremi'!AD15)</f>
        <v xml:space="preserve"> </v>
      </c>
      <c r="AF4" s="51" t="str">
        <f>IF('NOT Baremi'!AE15=0," ",'NOT Baremi'!AE15)</f>
        <v xml:space="preserve"> </v>
      </c>
      <c r="AG4" s="51" t="str">
        <f>IF('NOT Baremi'!AF15=0," ",'NOT Baremi'!AF15)</f>
        <v xml:space="preserve"> </v>
      </c>
      <c r="AH4" s="51" t="str">
        <f>IF('NOT Baremi'!AG15=0," ",'NOT Baremi'!AG15)</f>
        <v xml:space="preserve"> </v>
      </c>
      <c r="AI4" s="51" t="str">
        <f>IF('NOT Baremi'!AH15=0," ",'NOT Baremi'!AH15)</f>
        <v xml:space="preserve"> </v>
      </c>
      <c r="AJ4" s="51" t="str">
        <f>IF('NOT Baremi'!AI15=0," ",'NOT Baremi'!AI15)</f>
        <v xml:space="preserve"> </v>
      </c>
      <c r="AK4" s="51" t="str">
        <f>IF('NOT Baremi'!AJ15=0," ",'NOT Baremi'!AJ15)</f>
        <v xml:space="preserve"> </v>
      </c>
      <c r="AL4" s="51" t="str">
        <f>IF('NOT Baremi'!AK15=0," ",'NOT Baremi'!AK15)</f>
        <v xml:space="preserve"> </v>
      </c>
      <c r="AM4" s="51" t="str">
        <f>IF('NOT Baremi'!AL15=0," ",'NOT Baremi'!AL15)</f>
        <v xml:space="preserve"> </v>
      </c>
      <c r="AN4" s="51" t="str">
        <f>IF('NOT Baremi'!AM15=0," ",'NOT Baremi'!AM15)</f>
        <v xml:space="preserve"> </v>
      </c>
      <c r="AO4" s="51" t="str">
        <f>IF('NOT Baremi'!AN15=0," ",'NOT Baremi'!AN15)</f>
        <v xml:space="preserve"> </v>
      </c>
      <c r="AP4" s="51" t="str">
        <f>IF('NOT Baremi'!AO15=0," ",'NOT Baremi'!AO15)</f>
        <v xml:space="preserve"> </v>
      </c>
      <c r="AQ4" s="51" t="str">
        <f>IF('NOT Baremi'!AP15=0," ",'NOT Baremi'!AP15)</f>
        <v xml:space="preserve"> </v>
      </c>
      <c r="AR4" s="51" t="str">
        <f>IF('NOT Baremi'!AQ15=0," ",'NOT Baremi'!AQ15)</f>
        <v xml:space="preserve"> </v>
      </c>
      <c r="AS4" s="51" t="str">
        <f>IF('NOT Baremi'!AR15=0," ",'NOT Baremi'!AR15)</f>
        <v xml:space="preserve"> </v>
      </c>
      <c r="AT4" s="52" t="str">
        <f>IF(SUM(F4:AS4)=0," ",SUM(F4:AS4))</f>
        <v xml:space="preserve"> </v>
      </c>
      <c r="AU4" s="263" t="s">
        <v>28</v>
      </c>
    </row>
    <row r="5" spans="1:47" ht="33" x14ac:dyDescent="0.2">
      <c r="A5" s="53" t="s">
        <v>0</v>
      </c>
      <c r="B5" s="53" t="s">
        <v>20</v>
      </c>
      <c r="C5" s="265" t="s">
        <v>17</v>
      </c>
      <c r="D5" s="265"/>
      <c r="E5" s="265"/>
      <c r="F5" s="54" t="str">
        <f>IF('NOT Baremi'!E15&gt;0,'NOT Baremi'!E14&amp;"."&amp;"SORU"," ")</f>
        <v xml:space="preserve"> </v>
      </c>
      <c r="G5" s="54" t="str">
        <f>IF('NOT Baremi'!F15&gt;0,'NOT Baremi'!F14&amp;"."&amp;"SORU"," ")</f>
        <v xml:space="preserve"> </v>
      </c>
      <c r="H5" s="54" t="str">
        <f>IF('NOT Baremi'!G15&gt;0,'NOT Baremi'!G14&amp;"."&amp;"SORU"," ")</f>
        <v xml:space="preserve"> </v>
      </c>
      <c r="I5" s="54" t="str">
        <f>IF('NOT Baremi'!H15&gt;0,'NOT Baremi'!H14&amp;"."&amp;"SORU"," ")</f>
        <v xml:space="preserve"> </v>
      </c>
      <c r="J5" s="54" t="str">
        <f>IF('NOT Baremi'!I15&gt;0,'NOT Baremi'!I14&amp;"."&amp;"SORU"," ")</f>
        <v xml:space="preserve"> </v>
      </c>
      <c r="K5" s="54" t="str">
        <f>IF('NOT Baremi'!J15&gt;0,'NOT Baremi'!J14&amp;"."&amp;"SORU"," ")</f>
        <v xml:space="preserve"> </v>
      </c>
      <c r="L5" s="54" t="str">
        <f>IF('NOT Baremi'!K15&gt;0,'NOT Baremi'!K14&amp;"."&amp;"SORU"," ")</f>
        <v xml:space="preserve"> </v>
      </c>
      <c r="M5" s="54" t="str">
        <f>IF('NOT Baremi'!L15&gt;0,'NOT Baremi'!L14&amp;"."&amp;"SORU"," ")</f>
        <v xml:space="preserve"> </v>
      </c>
      <c r="N5" s="54" t="str">
        <f>IF('NOT Baremi'!M15&gt;0,'NOT Baremi'!M14&amp;"."&amp;"SORU"," ")</f>
        <v xml:space="preserve"> </v>
      </c>
      <c r="O5" s="54" t="str">
        <f>IF('NOT Baremi'!N15&gt;0,'NOT Baremi'!N14&amp;"."&amp;"SORU"," ")</f>
        <v xml:space="preserve"> </v>
      </c>
      <c r="P5" s="54" t="str">
        <f>IF('NOT Baremi'!O15&gt;0,'NOT Baremi'!O14&amp;"."&amp;"SORU"," ")</f>
        <v xml:space="preserve"> </v>
      </c>
      <c r="Q5" s="54" t="str">
        <f>IF('NOT Baremi'!P15&gt;0,'NOT Baremi'!P14&amp;"."&amp;"SORU"," ")</f>
        <v xml:space="preserve"> </v>
      </c>
      <c r="R5" s="54" t="str">
        <f>IF('NOT Baremi'!Q15&gt;0,'NOT Baremi'!Q14&amp;"."&amp;"SORU"," ")</f>
        <v xml:space="preserve"> </v>
      </c>
      <c r="S5" s="54" t="str">
        <f>IF('NOT Baremi'!R15&gt;0,'NOT Baremi'!R14&amp;"."&amp;"SORU"," ")</f>
        <v xml:space="preserve"> </v>
      </c>
      <c r="T5" s="54" t="str">
        <f>IF('NOT Baremi'!S15&gt;0,'NOT Baremi'!S14&amp;"."&amp;"SORU"," ")</f>
        <v xml:space="preserve"> </v>
      </c>
      <c r="U5" s="54" t="str">
        <f>IF('NOT Baremi'!T15&gt;0,'NOT Baremi'!T14&amp;"."&amp;"SORU"," ")</f>
        <v xml:space="preserve"> </v>
      </c>
      <c r="V5" s="54" t="str">
        <f>IF('NOT Baremi'!U15&gt;0,'NOT Baremi'!U14&amp;"."&amp;"SORU"," ")</f>
        <v xml:space="preserve"> </v>
      </c>
      <c r="W5" s="54" t="str">
        <f>IF('NOT Baremi'!V15&gt;0,'NOT Baremi'!V14&amp;"."&amp;"SORU"," ")</f>
        <v xml:space="preserve"> </v>
      </c>
      <c r="X5" s="54" t="str">
        <f>IF('NOT Baremi'!W15&gt;0,'NOT Baremi'!W14&amp;"."&amp;"SORU"," ")</f>
        <v xml:space="preserve"> </v>
      </c>
      <c r="Y5" s="54" t="str">
        <f>IF('NOT Baremi'!X15&gt;0,'NOT Baremi'!X14&amp;"."&amp;"SORU"," ")</f>
        <v xml:space="preserve"> </v>
      </c>
      <c r="Z5" s="54" t="str">
        <f>IF('NOT Baremi'!Y15&gt;0,'NOT Baremi'!Y14&amp;"."&amp;"SORU"," ")</f>
        <v xml:space="preserve"> </v>
      </c>
      <c r="AA5" s="54" t="str">
        <f>IF('NOT Baremi'!Z15&gt;0,'NOT Baremi'!Z14&amp;"."&amp;"SORU"," ")</f>
        <v xml:space="preserve"> </v>
      </c>
      <c r="AB5" s="54" t="str">
        <f>IF('NOT Baremi'!AA15&gt;0,'NOT Baremi'!AA14&amp;"."&amp;"SORU"," ")</f>
        <v xml:space="preserve"> </v>
      </c>
      <c r="AC5" s="54" t="str">
        <f>IF('NOT Baremi'!AB15&gt;0,'NOT Baremi'!AB14&amp;"."&amp;"SORU"," ")</f>
        <v xml:space="preserve"> </v>
      </c>
      <c r="AD5" s="54" t="str">
        <f>IF('NOT Baremi'!AC15&gt;0,'NOT Baremi'!AC14&amp;"."&amp;"SORU"," ")</f>
        <v xml:space="preserve"> </v>
      </c>
      <c r="AE5" s="54" t="str">
        <f>IF('NOT Baremi'!AD15&gt;0,'NOT Baremi'!AD14&amp;"."&amp;"SORU"," ")</f>
        <v xml:space="preserve"> </v>
      </c>
      <c r="AF5" s="54" t="str">
        <f>IF('NOT Baremi'!AE15&gt;0,'NOT Baremi'!AE14&amp;"."&amp;"SORU"," ")</f>
        <v xml:space="preserve"> </v>
      </c>
      <c r="AG5" s="54" t="str">
        <f>IF('NOT Baremi'!AF15&gt;0,'NOT Baremi'!AF14&amp;"."&amp;"SORU"," ")</f>
        <v xml:space="preserve"> </v>
      </c>
      <c r="AH5" s="54" t="str">
        <f>IF('NOT Baremi'!AG15&gt;0,'NOT Baremi'!AG14&amp;"."&amp;"SORU"," ")</f>
        <v xml:space="preserve"> </v>
      </c>
      <c r="AI5" s="54" t="str">
        <f>IF('NOT Baremi'!AH15&gt;0,'NOT Baremi'!AH14&amp;"."&amp;"SORU"," ")</f>
        <v xml:space="preserve"> </v>
      </c>
      <c r="AJ5" s="54" t="str">
        <f>IF('NOT Baremi'!AI15&gt;0,'NOT Baremi'!AI14&amp;"."&amp;"SORU"," ")</f>
        <v xml:space="preserve"> </v>
      </c>
      <c r="AK5" s="54" t="str">
        <f>IF('NOT Baremi'!AJ15&gt;0,'NOT Baremi'!AJ14&amp;"."&amp;"SORU"," ")</f>
        <v xml:space="preserve"> </v>
      </c>
      <c r="AL5" s="54" t="str">
        <f>IF('NOT Baremi'!AK15&gt;0,'NOT Baremi'!AK14&amp;"."&amp;"SORU"," ")</f>
        <v xml:space="preserve"> </v>
      </c>
      <c r="AM5" s="54" t="str">
        <f>IF('NOT Baremi'!AL15&gt;0,'NOT Baremi'!AL14&amp;"."&amp;"SORU"," ")</f>
        <v xml:space="preserve"> </v>
      </c>
      <c r="AN5" s="54" t="str">
        <f>IF('NOT Baremi'!AM15&gt;0,'NOT Baremi'!AM14&amp;"."&amp;"SORU"," ")</f>
        <v xml:space="preserve"> </v>
      </c>
      <c r="AO5" s="54" t="str">
        <f>IF('NOT Baremi'!AN15&gt;0,'NOT Baremi'!AN14&amp;"."&amp;"SORU"," ")</f>
        <v xml:space="preserve"> </v>
      </c>
      <c r="AP5" s="54" t="str">
        <f>IF('NOT Baremi'!AO15&gt;0,'NOT Baremi'!AO14&amp;"."&amp;"SORU"," ")</f>
        <v xml:space="preserve"> </v>
      </c>
      <c r="AQ5" s="54" t="str">
        <f>IF('NOT Baremi'!AP15&gt;0,'NOT Baremi'!AP14&amp;"."&amp;"SORU"," ")</f>
        <v xml:space="preserve"> </v>
      </c>
      <c r="AR5" s="54" t="str">
        <f>IF('NOT Baremi'!AQ15&gt;0,'NOT Baremi'!AQ14&amp;"."&amp;"SORU"," ")</f>
        <v xml:space="preserve"> </v>
      </c>
      <c r="AS5" s="54" t="str">
        <f>IF('NOT Baremi'!AR15&gt;0,'NOT Baremi'!AR14&amp;"."&amp;"SORU"," ")</f>
        <v xml:space="preserve"> </v>
      </c>
      <c r="AT5" s="55" t="s">
        <v>19</v>
      </c>
      <c r="AU5" s="264"/>
    </row>
    <row r="6" spans="1:47" ht="12" customHeight="1" x14ac:dyDescent="0.2">
      <c r="A6" s="46">
        <f>'S. Listesi'!B4</f>
        <v>1</v>
      </c>
      <c r="B6" s="47" t="str">
        <f>IF('S. Listesi'!C4=0," ",'S. Listesi'!C4)</f>
        <v xml:space="preserve"> </v>
      </c>
      <c r="C6" s="259" t="str">
        <f>IF('S. Listesi'!D4=0," ",'S. Listesi'!D4)</f>
        <v xml:space="preserve"> </v>
      </c>
      <c r="D6" s="259"/>
      <c r="E6" s="259"/>
      <c r="F6" s="48"/>
      <c r="G6" s="48"/>
      <c r="H6" s="48"/>
      <c r="I6" s="48"/>
      <c r="J6" s="48"/>
      <c r="K6" s="48"/>
      <c r="L6" s="48"/>
      <c r="M6" s="48"/>
      <c r="N6" s="48"/>
      <c r="O6" s="48"/>
      <c r="P6" s="48"/>
      <c r="Q6" s="48"/>
      <c r="R6" s="48"/>
      <c r="S6" s="48"/>
      <c r="T6" s="48"/>
      <c r="U6" s="48"/>
      <c r="V6" s="48"/>
      <c r="W6" s="48"/>
      <c r="X6" s="48"/>
      <c r="Y6" s="48"/>
      <c r="Z6" s="48"/>
      <c r="AA6" s="48"/>
      <c r="AB6" s="48"/>
      <c r="AC6" s="48"/>
      <c r="AD6" s="48"/>
      <c r="AE6" s="48"/>
      <c r="AF6" s="48"/>
      <c r="AG6" s="49"/>
      <c r="AH6" s="49"/>
      <c r="AI6" s="49"/>
      <c r="AJ6" s="49"/>
      <c r="AK6" s="49"/>
      <c r="AL6" s="49"/>
      <c r="AM6" s="49"/>
      <c r="AN6" s="49"/>
      <c r="AO6" s="49"/>
      <c r="AP6" s="49"/>
      <c r="AQ6" s="49"/>
      <c r="AR6" s="49"/>
      <c r="AS6" s="49"/>
      <c r="AT6" s="50" t="str">
        <f>IF(COUNTBLANK(F6:AS6)=COLUMNS(F6:AS6)," ",IF(SUM(F6:AS6)=0,0,SUM(F6:AS6)))</f>
        <v xml:space="preserve"> </v>
      </c>
      <c r="AU6" s="50" t="str">
        <f t="shared" ref="AU6:AU85" si="0">IF(AT6=" "," ",IF(AT6&gt;=85,5,IF(AT6&gt;=70,4,IF(AT6&gt;=60,3,IF(AT6&gt;=50,2,IF(AT6&gt;=0,1,0))))))</f>
        <v xml:space="preserve"> </v>
      </c>
    </row>
    <row r="7" spans="1:47" ht="12" customHeight="1" x14ac:dyDescent="0.2">
      <c r="A7" s="46">
        <f>'S. Listesi'!B5</f>
        <v>2</v>
      </c>
      <c r="B7" s="47" t="str">
        <f>IF('S. Listesi'!C5=0," ",'S. Listesi'!C5)</f>
        <v xml:space="preserve"> </v>
      </c>
      <c r="C7" s="259" t="str">
        <f>IF('S. Listesi'!D5=0," ",'S. Listesi'!D5)</f>
        <v xml:space="preserve"> </v>
      </c>
      <c r="D7" s="259"/>
      <c r="E7" s="259"/>
      <c r="F7" s="48"/>
      <c r="G7" s="48"/>
      <c r="H7" s="48"/>
      <c r="I7" s="48"/>
      <c r="J7" s="48"/>
      <c r="K7" s="48"/>
      <c r="L7" s="48"/>
      <c r="M7" s="48"/>
      <c r="N7" s="48"/>
      <c r="O7" s="48"/>
      <c r="P7" s="48"/>
      <c r="Q7" s="48"/>
      <c r="R7" s="48"/>
      <c r="S7" s="48"/>
      <c r="T7" s="48"/>
      <c r="U7" s="48"/>
      <c r="V7" s="48"/>
      <c r="W7" s="48"/>
      <c r="X7" s="48"/>
      <c r="Y7" s="48"/>
      <c r="Z7" s="48"/>
      <c r="AA7" s="48"/>
      <c r="AB7" s="48"/>
      <c r="AC7" s="48"/>
      <c r="AD7" s="48"/>
      <c r="AE7" s="48"/>
      <c r="AF7" s="48"/>
      <c r="AG7" s="49"/>
      <c r="AH7" s="49"/>
      <c r="AI7" s="49"/>
      <c r="AJ7" s="49"/>
      <c r="AK7" s="49"/>
      <c r="AL7" s="49"/>
      <c r="AM7" s="49"/>
      <c r="AN7" s="49"/>
      <c r="AO7" s="49"/>
      <c r="AP7" s="49"/>
      <c r="AQ7" s="49"/>
      <c r="AR7" s="49"/>
      <c r="AS7" s="49"/>
      <c r="AT7" s="50" t="str">
        <f t="shared" ref="AT7:AT70" si="1">IF(COUNTBLANK(F7:AS7)=COLUMNS(F7:AS7)," ",IF(SUM(F7:AS7)=0,0,SUM(F7:AS7)))</f>
        <v xml:space="preserve"> </v>
      </c>
      <c r="AU7" s="50"/>
    </row>
    <row r="8" spans="1:47" ht="12" customHeight="1" x14ac:dyDescent="0.2">
      <c r="A8" s="46">
        <f>'S. Listesi'!B6</f>
        <v>3</v>
      </c>
      <c r="B8" s="47" t="str">
        <f>IF('S. Listesi'!C6=0," ",'S. Listesi'!C6)</f>
        <v xml:space="preserve"> </v>
      </c>
      <c r="C8" s="259" t="str">
        <f>IF('S. Listesi'!D6=0," ",'S. Listesi'!D6)</f>
        <v xml:space="preserve"> </v>
      </c>
      <c r="D8" s="259"/>
      <c r="E8" s="259"/>
      <c r="F8" s="48"/>
      <c r="G8" s="48"/>
      <c r="H8" s="48"/>
      <c r="I8" s="48"/>
      <c r="J8" s="48"/>
      <c r="K8" s="48"/>
      <c r="L8" s="48"/>
      <c r="M8" s="48"/>
      <c r="N8" s="48"/>
      <c r="O8" s="48"/>
      <c r="P8" s="48"/>
      <c r="Q8" s="48"/>
      <c r="R8" s="48"/>
      <c r="S8" s="48"/>
      <c r="T8" s="48"/>
      <c r="U8" s="48"/>
      <c r="V8" s="48"/>
      <c r="W8" s="48"/>
      <c r="X8" s="48"/>
      <c r="Y8" s="48"/>
      <c r="Z8" s="48"/>
      <c r="AA8" s="48"/>
      <c r="AB8" s="48"/>
      <c r="AC8" s="48"/>
      <c r="AD8" s="48"/>
      <c r="AE8" s="48"/>
      <c r="AF8" s="48"/>
      <c r="AG8" s="49"/>
      <c r="AH8" s="49"/>
      <c r="AI8" s="49"/>
      <c r="AJ8" s="49"/>
      <c r="AK8" s="49"/>
      <c r="AL8" s="49"/>
      <c r="AM8" s="49"/>
      <c r="AN8" s="49"/>
      <c r="AO8" s="49"/>
      <c r="AP8" s="49"/>
      <c r="AQ8" s="49"/>
      <c r="AR8" s="49"/>
      <c r="AS8" s="49"/>
      <c r="AT8" s="50" t="str">
        <f t="shared" si="1"/>
        <v xml:space="preserve"> </v>
      </c>
      <c r="AU8" s="50"/>
    </row>
    <row r="9" spans="1:47" ht="12" customHeight="1" x14ac:dyDescent="0.2">
      <c r="A9" s="46">
        <f>'S. Listesi'!B7</f>
        <v>4</v>
      </c>
      <c r="B9" s="47" t="str">
        <f>IF('S. Listesi'!C7=0," ",'S. Listesi'!C7)</f>
        <v xml:space="preserve"> </v>
      </c>
      <c r="C9" s="259" t="str">
        <f>IF('S. Listesi'!D7=0," ",'S. Listesi'!D7)</f>
        <v xml:space="preserve"> </v>
      </c>
      <c r="D9" s="259"/>
      <c r="E9" s="259"/>
      <c r="F9" s="48"/>
      <c r="G9" s="48"/>
      <c r="H9" s="48"/>
      <c r="I9" s="48"/>
      <c r="J9" s="48"/>
      <c r="K9" s="48"/>
      <c r="L9" s="48"/>
      <c r="M9" s="48"/>
      <c r="N9" s="48"/>
      <c r="O9" s="48"/>
      <c r="P9" s="48"/>
      <c r="Q9" s="48"/>
      <c r="R9" s="48"/>
      <c r="S9" s="48"/>
      <c r="T9" s="48"/>
      <c r="U9" s="48"/>
      <c r="V9" s="48"/>
      <c r="W9" s="48"/>
      <c r="X9" s="48"/>
      <c r="Y9" s="48"/>
      <c r="Z9" s="48"/>
      <c r="AA9" s="48"/>
      <c r="AB9" s="48"/>
      <c r="AC9" s="48"/>
      <c r="AD9" s="48"/>
      <c r="AE9" s="48"/>
      <c r="AF9" s="48"/>
      <c r="AG9" s="49"/>
      <c r="AH9" s="49"/>
      <c r="AI9" s="49"/>
      <c r="AJ9" s="49"/>
      <c r="AK9" s="49"/>
      <c r="AL9" s="49"/>
      <c r="AM9" s="49"/>
      <c r="AN9" s="49"/>
      <c r="AO9" s="49"/>
      <c r="AP9" s="49"/>
      <c r="AQ9" s="49"/>
      <c r="AR9" s="49"/>
      <c r="AS9" s="49"/>
      <c r="AT9" s="50" t="str">
        <f t="shared" si="1"/>
        <v xml:space="preserve"> </v>
      </c>
      <c r="AU9" s="50"/>
    </row>
    <row r="10" spans="1:47" ht="12" customHeight="1" x14ac:dyDescent="0.2">
      <c r="A10" s="46">
        <f>'S. Listesi'!B8</f>
        <v>5</v>
      </c>
      <c r="B10" s="47" t="str">
        <f>IF('S. Listesi'!C8=0," ",'S. Listesi'!C8)</f>
        <v xml:space="preserve"> </v>
      </c>
      <c r="C10" s="259" t="str">
        <f>IF('S. Listesi'!D8=0," ",'S. Listesi'!D8)</f>
        <v xml:space="preserve"> </v>
      </c>
      <c r="D10" s="259"/>
      <c r="E10" s="259"/>
      <c r="F10" s="48"/>
      <c r="G10" s="48"/>
      <c r="H10" s="48"/>
      <c r="I10" s="48"/>
      <c r="J10" s="48"/>
      <c r="K10" s="48"/>
      <c r="L10" s="48"/>
      <c r="M10" s="48"/>
      <c r="N10" s="48"/>
      <c r="O10" s="48"/>
      <c r="P10" s="48"/>
      <c r="Q10" s="48"/>
      <c r="R10" s="48"/>
      <c r="S10" s="48"/>
      <c r="T10" s="48"/>
      <c r="U10" s="48"/>
      <c r="V10" s="48"/>
      <c r="W10" s="48"/>
      <c r="X10" s="48"/>
      <c r="Y10" s="48"/>
      <c r="Z10" s="48"/>
      <c r="AA10" s="48"/>
      <c r="AB10" s="48"/>
      <c r="AC10" s="48"/>
      <c r="AD10" s="48"/>
      <c r="AE10" s="48"/>
      <c r="AF10" s="48"/>
      <c r="AG10" s="49"/>
      <c r="AH10" s="49"/>
      <c r="AI10" s="49"/>
      <c r="AJ10" s="49"/>
      <c r="AK10" s="49"/>
      <c r="AL10" s="49"/>
      <c r="AM10" s="49"/>
      <c r="AN10" s="49"/>
      <c r="AO10" s="49"/>
      <c r="AP10" s="49"/>
      <c r="AQ10" s="49"/>
      <c r="AR10" s="49"/>
      <c r="AS10" s="49"/>
      <c r="AT10" s="50" t="str">
        <f t="shared" si="1"/>
        <v xml:space="preserve"> </v>
      </c>
      <c r="AU10" s="50"/>
    </row>
    <row r="11" spans="1:47" ht="12" customHeight="1" x14ac:dyDescent="0.2">
      <c r="A11" s="46">
        <f>'S. Listesi'!B9</f>
        <v>6</v>
      </c>
      <c r="B11" s="47" t="str">
        <f>IF('S. Listesi'!C9=0," ",'S. Listesi'!C9)</f>
        <v xml:space="preserve"> </v>
      </c>
      <c r="C11" s="259" t="str">
        <f>IF('S. Listesi'!D9=0," ",'S. Listesi'!D9)</f>
        <v xml:space="preserve"> </v>
      </c>
      <c r="D11" s="259"/>
      <c r="E11" s="259"/>
      <c r="F11" s="48"/>
      <c r="G11" s="48"/>
      <c r="H11" s="48"/>
      <c r="I11" s="48"/>
      <c r="J11" s="48"/>
      <c r="K11" s="48"/>
      <c r="L11" s="48"/>
      <c r="M11" s="48"/>
      <c r="N11" s="48"/>
      <c r="O11" s="48"/>
      <c r="P11" s="48"/>
      <c r="Q11" s="48"/>
      <c r="R11" s="48"/>
      <c r="S11" s="48"/>
      <c r="T11" s="48"/>
      <c r="U11" s="48"/>
      <c r="V11" s="48"/>
      <c r="W11" s="48"/>
      <c r="X11" s="48"/>
      <c r="Y11" s="48"/>
      <c r="Z11" s="48"/>
      <c r="AA11" s="48"/>
      <c r="AB11" s="48"/>
      <c r="AC11" s="48"/>
      <c r="AD11" s="48"/>
      <c r="AE11" s="48"/>
      <c r="AF11" s="48"/>
      <c r="AG11" s="49"/>
      <c r="AH11" s="49"/>
      <c r="AI11" s="49"/>
      <c r="AJ11" s="49"/>
      <c r="AK11" s="49"/>
      <c r="AL11" s="49"/>
      <c r="AM11" s="49"/>
      <c r="AN11" s="49"/>
      <c r="AO11" s="49"/>
      <c r="AP11" s="49"/>
      <c r="AQ11" s="49"/>
      <c r="AR11" s="49"/>
      <c r="AS11" s="49"/>
      <c r="AT11" s="50" t="str">
        <f t="shared" si="1"/>
        <v xml:space="preserve"> </v>
      </c>
      <c r="AU11" s="50"/>
    </row>
    <row r="12" spans="1:47" ht="12" customHeight="1" x14ac:dyDescent="0.2">
      <c r="A12" s="46">
        <f>'S. Listesi'!B10</f>
        <v>7</v>
      </c>
      <c r="B12" s="47" t="str">
        <f>IF('S. Listesi'!C10=0," ",'S. Listesi'!C10)</f>
        <v xml:space="preserve"> </v>
      </c>
      <c r="C12" s="259" t="str">
        <f>IF('S. Listesi'!D10=0," ",'S. Listesi'!D10)</f>
        <v xml:space="preserve"> </v>
      </c>
      <c r="D12" s="259"/>
      <c r="E12" s="259"/>
      <c r="F12" s="48"/>
      <c r="G12" s="48"/>
      <c r="H12" s="48"/>
      <c r="I12" s="48"/>
      <c r="J12" s="48"/>
      <c r="K12" s="48"/>
      <c r="L12" s="48"/>
      <c r="M12" s="48"/>
      <c r="N12" s="48"/>
      <c r="O12" s="48"/>
      <c r="P12" s="48"/>
      <c r="Q12" s="48"/>
      <c r="R12" s="48"/>
      <c r="S12" s="48"/>
      <c r="T12" s="48"/>
      <c r="U12" s="48"/>
      <c r="V12" s="48"/>
      <c r="W12" s="48"/>
      <c r="X12" s="48"/>
      <c r="Y12" s="48"/>
      <c r="Z12" s="48"/>
      <c r="AA12" s="48"/>
      <c r="AB12" s="48"/>
      <c r="AC12" s="48"/>
      <c r="AD12" s="48"/>
      <c r="AE12" s="48"/>
      <c r="AF12" s="48"/>
      <c r="AG12" s="49"/>
      <c r="AH12" s="49"/>
      <c r="AI12" s="49"/>
      <c r="AJ12" s="49"/>
      <c r="AK12" s="49"/>
      <c r="AL12" s="49"/>
      <c r="AM12" s="49"/>
      <c r="AN12" s="49"/>
      <c r="AO12" s="49"/>
      <c r="AP12" s="49"/>
      <c r="AQ12" s="49"/>
      <c r="AR12" s="49"/>
      <c r="AS12" s="49"/>
      <c r="AT12" s="50" t="str">
        <f t="shared" si="1"/>
        <v xml:space="preserve"> </v>
      </c>
      <c r="AU12" s="50"/>
    </row>
    <row r="13" spans="1:47" ht="12" customHeight="1" x14ac:dyDescent="0.2">
      <c r="A13" s="46">
        <f>'S. Listesi'!B11</f>
        <v>8</v>
      </c>
      <c r="B13" s="47" t="str">
        <f>IF('S. Listesi'!C11=0," ",'S. Listesi'!C11)</f>
        <v xml:space="preserve"> </v>
      </c>
      <c r="C13" s="259" t="str">
        <f>IF('S. Listesi'!D11=0," ",'S. Listesi'!D11)</f>
        <v xml:space="preserve"> </v>
      </c>
      <c r="D13" s="259"/>
      <c r="E13" s="259"/>
      <c r="F13" s="48"/>
      <c r="G13" s="48"/>
      <c r="H13" s="48"/>
      <c r="I13" s="48"/>
      <c r="J13" s="48"/>
      <c r="K13" s="48"/>
      <c r="L13" s="48"/>
      <c r="M13" s="48"/>
      <c r="N13" s="48"/>
      <c r="O13" s="48"/>
      <c r="P13" s="48"/>
      <c r="Q13" s="48"/>
      <c r="R13" s="48"/>
      <c r="S13" s="48"/>
      <c r="T13" s="48"/>
      <c r="U13" s="48"/>
      <c r="V13" s="48"/>
      <c r="W13" s="48"/>
      <c r="X13" s="48"/>
      <c r="Y13" s="48"/>
      <c r="Z13" s="48"/>
      <c r="AA13" s="48"/>
      <c r="AB13" s="48"/>
      <c r="AC13" s="48"/>
      <c r="AD13" s="48"/>
      <c r="AE13" s="48"/>
      <c r="AF13" s="48"/>
      <c r="AG13" s="49"/>
      <c r="AH13" s="49"/>
      <c r="AI13" s="49"/>
      <c r="AJ13" s="49"/>
      <c r="AK13" s="49"/>
      <c r="AL13" s="49"/>
      <c r="AM13" s="49"/>
      <c r="AN13" s="49"/>
      <c r="AO13" s="49"/>
      <c r="AP13" s="49"/>
      <c r="AQ13" s="49"/>
      <c r="AR13" s="49"/>
      <c r="AS13" s="49"/>
      <c r="AT13" s="50" t="str">
        <f t="shared" si="1"/>
        <v xml:space="preserve"> </v>
      </c>
      <c r="AU13" s="50"/>
    </row>
    <row r="14" spans="1:47" ht="12" customHeight="1" x14ac:dyDescent="0.2">
      <c r="A14" s="46">
        <f>'S. Listesi'!B12</f>
        <v>9</v>
      </c>
      <c r="B14" s="47" t="str">
        <f>IF('S. Listesi'!C12=0," ",'S. Listesi'!C12)</f>
        <v xml:space="preserve"> </v>
      </c>
      <c r="C14" s="259" t="str">
        <f>IF('S. Listesi'!D12=0," ",'S. Listesi'!D12)</f>
        <v xml:space="preserve"> </v>
      </c>
      <c r="D14" s="259"/>
      <c r="E14" s="259"/>
      <c r="F14" s="48"/>
      <c r="G14" s="48"/>
      <c r="H14" s="48"/>
      <c r="I14" s="48"/>
      <c r="J14" s="48"/>
      <c r="K14" s="48"/>
      <c r="L14" s="48"/>
      <c r="M14" s="48"/>
      <c r="N14" s="48"/>
      <c r="O14" s="48"/>
      <c r="P14" s="48"/>
      <c r="Q14" s="48"/>
      <c r="R14" s="48"/>
      <c r="S14" s="48"/>
      <c r="T14" s="48"/>
      <c r="U14" s="48"/>
      <c r="V14" s="48"/>
      <c r="W14" s="48"/>
      <c r="X14" s="48"/>
      <c r="Y14" s="48"/>
      <c r="Z14" s="48"/>
      <c r="AA14" s="48"/>
      <c r="AB14" s="48"/>
      <c r="AC14" s="48"/>
      <c r="AD14" s="48"/>
      <c r="AE14" s="48"/>
      <c r="AF14" s="48"/>
      <c r="AG14" s="49"/>
      <c r="AH14" s="49"/>
      <c r="AI14" s="49"/>
      <c r="AJ14" s="49"/>
      <c r="AK14" s="49"/>
      <c r="AL14" s="49"/>
      <c r="AM14" s="49"/>
      <c r="AN14" s="49"/>
      <c r="AO14" s="49"/>
      <c r="AP14" s="49"/>
      <c r="AQ14" s="49"/>
      <c r="AR14" s="49"/>
      <c r="AS14" s="49"/>
      <c r="AT14" s="50" t="str">
        <f t="shared" si="1"/>
        <v xml:space="preserve"> </v>
      </c>
      <c r="AU14" s="50"/>
    </row>
    <row r="15" spans="1:47" ht="12" customHeight="1" x14ac:dyDescent="0.2">
      <c r="A15" s="46">
        <f>'S. Listesi'!B13</f>
        <v>10</v>
      </c>
      <c r="B15" s="47" t="str">
        <f>IF('S. Listesi'!C13=0," ",'S. Listesi'!C13)</f>
        <v xml:space="preserve"> </v>
      </c>
      <c r="C15" s="259" t="str">
        <f>IF('S. Listesi'!D13=0," ",'S. Listesi'!D13)</f>
        <v xml:space="preserve"> </v>
      </c>
      <c r="D15" s="259"/>
      <c r="E15" s="259"/>
      <c r="F15" s="48"/>
      <c r="G15" s="48"/>
      <c r="H15" s="48"/>
      <c r="I15" s="48"/>
      <c r="J15" s="48"/>
      <c r="K15" s="48"/>
      <c r="L15" s="48"/>
      <c r="M15" s="48"/>
      <c r="N15" s="48"/>
      <c r="O15" s="48"/>
      <c r="P15" s="48"/>
      <c r="Q15" s="48"/>
      <c r="R15" s="48"/>
      <c r="S15" s="48"/>
      <c r="T15" s="48"/>
      <c r="U15" s="48"/>
      <c r="V15" s="48"/>
      <c r="W15" s="48"/>
      <c r="X15" s="48"/>
      <c r="Y15" s="48"/>
      <c r="Z15" s="48"/>
      <c r="AA15" s="48"/>
      <c r="AB15" s="48"/>
      <c r="AC15" s="48"/>
      <c r="AD15" s="48"/>
      <c r="AE15" s="48"/>
      <c r="AF15" s="48"/>
      <c r="AG15" s="49"/>
      <c r="AH15" s="49"/>
      <c r="AI15" s="49"/>
      <c r="AJ15" s="49"/>
      <c r="AK15" s="49"/>
      <c r="AL15" s="49"/>
      <c r="AM15" s="49"/>
      <c r="AN15" s="49"/>
      <c r="AO15" s="49"/>
      <c r="AP15" s="49"/>
      <c r="AQ15" s="49"/>
      <c r="AR15" s="49"/>
      <c r="AS15" s="49"/>
      <c r="AT15" s="50" t="str">
        <f t="shared" si="1"/>
        <v xml:space="preserve"> </v>
      </c>
      <c r="AU15" s="50"/>
    </row>
    <row r="16" spans="1:47" ht="12" customHeight="1" x14ac:dyDescent="0.2">
      <c r="A16" s="46">
        <f>'S. Listesi'!B14</f>
        <v>11</v>
      </c>
      <c r="B16" s="47" t="str">
        <f>IF('S. Listesi'!C14=0," ",'S. Listesi'!C14)</f>
        <v xml:space="preserve"> </v>
      </c>
      <c r="C16" s="259" t="str">
        <f>IF('S. Listesi'!D14=0," ",'S. Listesi'!D14)</f>
        <v xml:space="preserve"> </v>
      </c>
      <c r="D16" s="259"/>
      <c r="E16" s="259"/>
      <c r="F16" s="48"/>
      <c r="G16" s="48"/>
      <c r="H16" s="48"/>
      <c r="I16" s="48"/>
      <c r="J16" s="48"/>
      <c r="K16" s="48"/>
      <c r="L16" s="48"/>
      <c r="M16" s="48"/>
      <c r="N16" s="48"/>
      <c r="O16" s="48"/>
      <c r="P16" s="48"/>
      <c r="Q16" s="48"/>
      <c r="R16" s="48"/>
      <c r="S16" s="48"/>
      <c r="T16" s="48"/>
      <c r="U16" s="48"/>
      <c r="V16" s="48"/>
      <c r="W16" s="48"/>
      <c r="X16" s="48"/>
      <c r="Y16" s="48"/>
      <c r="Z16" s="48"/>
      <c r="AA16" s="48"/>
      <c r="AB16" s="48"/>
      <c r="AC16" s="48"/>
      <c r="AD16" s="48"/>
      <c r="AE16" s="48"/>
      <c r="AF16" s="48"/>
      <c r="AG16" s="49"/>
      <c r="AH16" s="49"/>
      <c r="AI16" s="49"/>
      <c r="AJ16" s="49"/>
      <c r="AK16" s="49"/>
      <c r="AL16" s="49"/>
      <c r="AM16" s="49"/>
      <c r="AN16" s="49"/>
      <c r="AO16" s="49"/>
      <c r="AP16" s="49"/>
      <c r="AQ16" s="49"/>
      <c r="AR16" s="49"/>
      <c r="AS16" s="49"/>
      <c r="AT16" s="50" t="str">
        <f t="shared" si="1"/>
        <v xml:space="preserve"> </v>
      </c>
      <c r="AU16" s="50"/>
    </row>
    <row r="17" spans="1:47" ht="12" customHeight="1" x14ac:dyDescent="0.2">
      <c r="A17" s="46">
        <f>'S. Listesi'!B15</f>
        <v>12</v>
      </c>
      <c r="B17" s="47" t="str">
        <f>IF('S. Listesi'!C15=0," ",'S. Listesi'!C15)</f>
        <v xml:space="preserve"> </v>
      </c>
      <c r="C17" s="259" t="str">
        <f>IF('S. Listesi'!D15=0," ",'S. Listesi'!D15)</f>
        <v xml:space="preserve"> </v>
      </c>
      <c r="D17" s="259"/>
      <c r="E17" s="259"/>
      <c r="F17" s="48"/>
      <c r="G17" s="48"/>
      <c r="H17" s="48"/>
      <c r="I17" s="48"/>
      <c r="J17" s="48"/>
      <c r="K17" s="48"/>
      <c r="L17" s="48"/>
      <c r="M17" s="48"/>
      <c r="N17" s="48"/>
      <c r="O17" s="48"/>
      <c r="P17" s="48"/>
      <c r="Q17" s="48"/>
      <c r="R17" s="48"/>
      <c r="S17" s="48"/>
      <c r="T17" s="48"/>
      <c r="U17" s="48"/>
      <c r="V17" s="48"/>
      <c r="W17" s="48"/>
      <c r="X17" s="48"/>
      <c r="Y17" s="48"/>
      <c r="Z17" s="48"/>
      <c r="AA17" s="48"/>
      <c r="AB17" s="48"/>
      <c r="AC17" s="48"/>
      <c r="AD17" s="48"/>
      <c r="AE17" s="48"/>
      <c r="AF17" s="48"/>
      <c r="AG17" s="49"/>
      <c r="AH17" s="49"/>
      <c r="AI17" s="49"/>
      <c r="AJ17" s="49"/>
      <c r="AK17" s="49"/>
      <c r="AL17" s="49"/>
      <c r="AM17" s="49"/>
      <c r="AN17" s="49"/>
      <c r="AO17" s="49"/>
      <c r="AP17" s="49"/>
      <c r="AQ17" s="49"/>
      <c r="AR17" s="49"/>
      <c r="AS17" s="49"/>
      <c r="AT17" s="50" t="str">
        <f t="shared" si="1"/>
        <v xml:space="preserve"> </v>
      </c>
      <c r="AU17" s="50"/>
    </row>
    <row r="18" spans="1:47" ht="12" customHeight="1" x14ac:dyDescent="0.2">
      <c r="A18" s="46">
        <f>'S. Listesi'!B16</f>
        <v>13</v>
      </c>
      <c r="B18" s="47" t="str">
        <f>IF('S. Listesi'!C16=0," ",'S. Listesi'!C16)</f>
        <v xml:space="preserve"> </v>
      </c>
      <c r="C18" s="259" t="str">
        <f>IF('S. Listesi'!D16=0," ",'S. Listesi'!D16)</f>
        <v xml:space="preserve"> </v>
      </c>
      <c r="D18" s="259"/>
      <c r="E18" s="259"/>
      <c r="F18" s="48"/>
      <c r="G18" s="48"/>
      <c r="H18" s="48"/>
      <c r="I18" s="48"/>
      <c r="J18" s="48"/>
      <c r="K18" s="48"/>
      <c r="L18" s="48"/>
      <c r="M18" s="48"/>
      <c r="N18" s="48"/>
      <c r="O18" s="48"/>
      <c r="P18" s="48"/>
      <c r="Q18" s="48"/>
      <c r="R18" s="48"/>
      <c r="S18" s="48"/>
      <c r="T18" s="48"/>
      <c r="U18" s="48"/>
      <c r="V18" s="48"/>
      <c r="W18" s="48"/>
      <c r="X18" s="48"/>
      <c r="Y18" s="48"/>
      <c r="Z18" s="48"/>
      <c r="AA18" s="48"/>
      <c r="AB18" s="48"/>
      <c r="AC18" s="48"/>
      <c r="AD18" s="48"/>
      <c r="AE18" s="48"/>
      <c r="AF18" s="48"/>
      <c r="AG18" s="49"/>
      <c r="AH18" s="49"/>
      <c r="AI18" s="49"/>
      <c r="AJ18" s="49"/>
      <c r="AK18" s="49"/>
      <c r="AL18" s="49"/>
      <c r="AM18" s="49"/>
      <c r="AN18" s="49"/>
      <c r="AO18" s="49"/>
      <c r="AP18" s="49"/>
      <c r="AQ18" s="49"/>
      <c r="AR18" s="49"/>
      <c r="AS18" s="49"/>
      <c r="AT18" s="50" t="str">
        <f t="shared" si="1"/>
        <v xml:space="preserve"> </v>
      </c>
      <c r="AU18" s="50"/>
    </row>
    <row r="19" spans="1:47" ht="12" customHeight="1" x14ac:dyDescent="0.2">
      <c r="A19" s="46">
        <f>'S. Listesi'!B17</f>
        <v>14</v>
      </c>
      <c r="B19" s="47" t="str">
        <f>IF('S. Listesi'!C17=0," ",'S. Listesi'!C17)</f>
        <v xml:space="preserve"> </v>
      </c>
      <c r="C19" s="259" t="str">
        <f>IF('S. Listesi'!D17=0," ",'S. Listesi'!D17)</f>
        <v xml:space="preserve"> </v>
      </c>
      <c r="D19" s="259"/>
      <c r="E19" s="259"/>
      <c r="F19" s="48"/>
      <c r="G19" s="48"/>
      <c r="H19" s="48"/>
      <c r="I19" s="48"/>
      <c r="J19" s="48"/>
      <c r="K19" s="48"/>
      <c r="L19" s="48"/>
      <c r="M19" s="48"/>
      <c r="N19" s="48"/>
      <c r="O19" s="48"/>
      <c r="P19" s="48"/>
      <c r="Q19" s="48"/>
      <c r="R19" s="48"/>
      <c r="S19" s="48"/>
      <c r="T19" s="48"/>
      <c r="U19" s="48"/>
      <c r="V19" s="48"/>
      <c r="W19" s="48"/>
      <c r="X19" s="48"/>
      <c r="Y19" s="48"/>
      <c r="Z19" s="48"/>
      <c r="AA19" s="48"/>
      <c r="AB19" s="48"/>
      <c r="AC19" s="48"/>
      <c r="AD19" s="48"/>
      <c r="AE19" s="48"/>
      <c r="AF19" s="48"/>
      <c r="AG19" s="49"/>
      <c r="AH19" s="49"/>
      <c r="AI19" s="49"/>
      <c r="AJ19" s="49"/>
      <c r="AK19" s="49"/>
      <c r="AL19" s="49"/>
      <c r="AM19" s="49"/>
      <c r="AN19" s="49"/>
      <c r="AO19" s="49"/>
      <c r="AP19" s="49"/>
      <c r="AQ19" s="49"/>
      <c r="AR19" s="49"/>
      <c r="AS19" s="49"/>
      <c r="AT19" s="50" t="str">
        <f t="shared" si="1"/>
        <v xml:space="preserve"> </v>
      </c>
      <c r="AU19" s="50"/>
    </row>
    <row r="20" spans="1:47" ht="12" customHeight="1" x14ac:dyDescent="0.2">
      <c r="A20" s="46">
        <f>'S. Listesi'!B18</f>
        <v>15</v>
      </c>
      <c r="B20" s="47" t="str">
        <f>IF('S. Listesi'!C18=0," ",'S. Listesi'!C18)</f>
        <v xml:space="preserve"> </v>
      </c>
      <c r="C20" s="259" t="str">
        <f>IF('S. Listesi'!D18=0," ",'S. Listesi'!D18)</f>
        <v xml:space="preserve"> </v>
      </c>
      <c r="D20" s="259"/>
      <c r="E20" s="259"/>
      <c r="F20" s="48"/>
      <c r="G20" s="48"/>
      <c r="H20" s="48"/>
      <c r="I20" s="48"/>
      <c r="J20" s="48"/>
      <c r="K20" s="48"/>
      <c r="L20" s="48"/>
      <c r="M20" s="48"/>
      <c r="N20" s="48"/>
      <c r="O20" s="48"/>
      <c r="P20" s="48"/>
      <c r="Q20" s="48"/>
      <c r="R20" s="48"/>
      <c r="S20" s="48"/>
      <c r="T20" s="48"/>
      <c r="U20" s="48"/>
      <c r="V20" s="48"/>
      <c r="W20" s="48"/>
      <c r="X20" s="48"/>
      <c r="Y20" s="48"/>
      <c r="Z20" s="48"/>
      <c r="AA20" s="48"/>
      <c r="AB20" s="48"/>
      <c r="AC20" s="48"/>
      <c r="AD20" s="48"/>
      <c r="AE20" s="48"/>
      <c r="AF20" s="48"/>
      <c r="AG20" s="49"/>
      <c r="AH20" s="49"/>
      <c r="AI20" s="49"/>
      <c r="AJ20" s="49"/>
      <c r="AK20" s="49"/>
      <c r="AL20" s="49"/>
      <c r="AM20" s="49"/>
      <c r="AN20" s="49"/>
      <c r="AO20" s="49"/>
      <c r="AP20" s="49"/>
      <c r="AQ20" s="49"/>
      <c r="AR20" s="49"/>
      <c r="AS20" s="49"/>
      <c r="AT20" s="50" t="str">
        <f t="shared" si="1"/>
        <v xml:space="preserve"> </v>
      </c>
      <c r="AU20" s="50"/>
    </row>
    <row r="21" spans="1:47" ht="12" customHeight="1" x14ac:dyDescent="0.2">
      <c r="A21" s="46">
        <f>'S. Listesi'!B19</f>
        <v>16</v>
      </c>
      <c r="B21" s="47" t="str">
        <f>IF('S. Listesi'!C19=0," ",'S. Listesi'!C19)</f>
        <v xml:space="preserve"> </v>
      </c>
      <c r="C21" s="259" t="str">
        <f>IF('S. Listesi'!D19=0," ",'S. Listesi'!D19)</f>
        <v xml:space="preserve"> </v>
      </c>
      <c r="D21" s="259"/>
      <c r="E21" s="259"/>
      <c r="F21" s="48"/>
      <c r="G21" s="48"/>
      <c r="H21" s="48"/>
      <c r="I21" s="48"/>
      <c r="J21" s="48"/>
      <c r="K21" s="48"/>
      <c r="L21" s="48"/>
      <c r="M21" s="48"/>
      <c r="N21" s="48"/>
      <c r="O21" s="48"/>
      <c r="P21" s="48"/>
      <c r="Q21" s="48"/>
      <c r="R21" s="48"/>
      <c r="S21" s="48"/>
      <c r="T21" s="48"/>
      <c r="U21" s="48"/>
      <c r="V21" s="48"/>
      <c r="W21" s="48"/>
      <c r="X21" s="48"/>
      <c r="Y21" s="48"/>
      <c r="Z21" s="48"/>
      <c r="AA21" s="48"/>
      <c r="AB21" s="48"/>
      <c r="AC21" s="48"/>
      <c r="AD21" s="48"/>
      <c r="AE21" s="48"/>
      <c r="AF21" s="48"/>
      <c r="AG21" s="49"/>
      <c r="AH21" s="49"/>
      <c r="AI21" s="49"/>
      <c r="AJ21" s="49"/>
      <c r="AK21" s="49"/>
      <c r="AL21" s="49"/>
      <c r="AM21" s="49"/>
      <c r="AN21" s="49"/>
      <c r="AO21" s="49"/>
      <c r="AP21" s="49"/>
      <c r="AQ21" s="49"/>
      <c r="AR21" s="49"/>
      <c r="AS21" s="49"/>
      <c r="AT21" s="50" t="str">
        <f t="shared" si="1"/>
        <v xml:space="preserve"> </v>
      </c>
      <c r="AU21" s="50"/>
    </row>
    <row r="22" spans="1:47" ht="12" customHeight="1" x14ac:dyDescent="0.2">
      <c r="A22" s="46">
        <f>'S. Listesi'!B20</f>
        <v>17</v>
      </c>
      <c r="B22" s="47" t="str">
        <f>IF('S. Listesi'!C20=0," ",'S. Listesi'!C20)</f>
        <v xml:space="preserve"> </v>
      </c>
      <c r="C22" s="259" t="str">
        <f>IF('S. Listesi'!D20=0," ",'S. Listesi'!D20)</f>
        <v xml:space="preserve"> </v>
      </c>
      <c r="D22" s="259"/>
      <c r="E22" s="259"/>
      <c r="F22" s="48"/>
      <c r="G22" s="48"/>
      <c r="H22" s="48"/>
      <c r="I22" s="48"/>
      <c r="J22" s="48"/>
      <c r="K22" s="48"/>
      <c r="L22" s="48"/>
      <c r="M22" s="48"/>
      <c r="N22" s="48"/>
      <c r="O22" s="48"/>
      <c r="P22" s="48"/>
      <c r="Q22" s="48"/>
      <c r="R22" s="48"/>
      <c r="S22" s="48"/>
      <c r="T22" s="48"/>
      <c r="U22" s="48"/>
      <c r="V22" s="48"/>
      <c r="W22" s="48"/>
      <c r="X22" s="48"/>
      <c r="Y22" s="48"/>
      <c r="Z22" s="48"/>
      <c r="AA22" s="48"/>
      <c r="AB22" s="48"/>
      <c r="AC22" s="48"/>
      <c r="AD22" s="48"/>
      <c r="AE22" s="48"/>
      <c r="AF22" s="48"/>
      <c r="AG22" s="49"/>
      <c r="AH22" s="49"/>
      <c r="AI22" s="49"/>
      <c r="AJ22" s="49"/>
      <c r="AK22" s="49"/>
      <c r="AL22" s="49"/>
      <c r="AM22" s="49"/>
      <c r="AN22" s="49"/>
      <c r="AO22" s="49"/>
      <c r="AP22" s="49"/>
      <c r="AQ22" s="49"/>
      <c r="AR22" s="49"/>
      <c r="AS22" s="49"/>
      <c r="AT22" s="50" t="str">
        <f t="shared" si="1"/>
        <v xml:space="preserve"> </v>
      </c>
      <c r="AU22" s="50"/>
    </row>
    <row r="23" spans="1:47" ht="12" customHeight="1" x14ac:dyDescent="0.2">
      <c r="A23" s="46">
        <f>'S. Listesi'!B21</f>
        <v>18</v>
      </c>
      <c r="B23" s="47" t="str">
        <f>IF('S. Listesi'!C21=0," ",'S. Listesi'!C21)</f>
        <v xml:space="preserve"> </v>
      </c>
      <c r="C23" s="259" t="str">
        <f>IF('S. Listesi'!D21=0," ",'S. Listesi'!D21)</f>
        <v xml:space="preserve"> </v>
      </c>
      <c r="D23" s="259"/>
      <c r="E23" s="259"/>
      <c r="F23" s="48"/>
      <c r="G23" s="48"/>
      <c r="H23" s="48"/>
      <c r="I23" s="48"/>
      <c r="J23" s="48"/>
      <c r="K23" s="48"/>
      <c r="L23" s="48"/>
      <c r="M23" s="48"/>
      <c r="N23" s="48"/>
      <c r="O23" s="48"/>
      <c r="P23" s="48"/>
      <c r="Q23" s="48"/>
      <c r="R23" s="48"/>
      <c r="S23" s="48"/>
      <c r="T23" s="48"/>
      <c r="U23" s="48"/>
      <c r="V23" s="48"/>
      <c r="W23" s="48"/>
      <c r="X23" s="48"/>
      <c r="Y23" s="48"/>
      <c r="Z23" s="48"/>
      <c r="AA23" s="48"/>
      <c r="AB23" s="48"/>
      <c r="AC23" s="48"/>
      <c r="AD23" s="48"/>
      <c r="AE23" s="48"/>
      <c r="AF23" s="48"/>
      <c r="AG23" s="49"/>
      <c r="AH23" s="49"/>
      <c r="AI23" s="49"/>
      <c r="AJ23" s="49"/>
      <c r="AK23" s="49"/>
      <c r="AL23" s="49"/>
      <c r="AM23" s="49"/>
      <c r="AN23" s="49"/>
      <c r="AO23" s="49"/>
      <c r="AP23" s="49"/>
      <c r="AQ23" s="49"/>
      <c r="AR23" s="49"/>
      <c r="AS23" s="49"/>
      <c r="AT23" s="50" t="str">
        <f t="shared" si="1"/>
        <v xml:space="preserve"> </v>
      </c>
      <c r="AU23" s="50"/>
    </row>
    <row r="24" spans="1:47" ht="12" customHeight="1" x14ac:dyDescent="0.2">
      <c r="A24" s="46">
        <f>'S. Listesi'!B22</f>
        <v>19</v>
      </c>
      <c r="B24" s="47" t="str">
        <f>IF('S. Listesi'!C22=0," ",'S. Listesi'!C22)</f>
        <v xml:space="preserve"> </v>
      </c>
      <c r="C24" s="259" t="str">
        <f>IF('S. Listesi'!D22=0," ",'S. Listesi'!D22)</f>
        <v xml:space="preserve"> </v>
      </c>
      <c r="D24" s="259"/>
      <c r="E24" s="259"/>
      <c r="F24" s="48"/>
      <c r="G24" s="48"/>
      <c r="H24" s="48"/>
      <c r="I24" s="48"/>
      <c r="J24" s="48"/>
      <c r="K24" s="48"/>
      <c r="L24" s="48"/>
      <c r="M24" s="48"/>
      <c r="N24" s="48"/>
      <c r="O24" s="48"/>
      <c r="P24" s="48"/>
      <c r="Q24" s="48"/>
      <c r="R24" s="48"/>
      <c r="S24" s="48"/>
      <c r="T24" s="48"/>
      <c r="U24" s="48"/>
      <c r="V24" s="48"/>
      <c r="W24" s="48"/>
      <c r="X24" s="48"/>
      <c r="Y24" s="48"/>
      <c r="Z24" s="48"/>
      <c r="AA24" s="48"/>
      <c r="AB24" s="48"/>
      <c r="AC24" s="48"/>
      <c r="AD24" s="48"/>
      <c r="AE24" s="48"/>
      <c r="AF24" s="48"/>
      <c r="AG24" s="49"/>
      <c r="AH24" s="49"/>
      <c r="AI24" s="49"/>
      <c r="AJ24" s="49"/>
      <c r="AK24" s="49"/>
      <c r="AL24" s="49"/>
      <c r="AM24" s="49"/>
      <c r="AN24" s="49"/>
      <c r="AO24" s="49"/>
      <c r="AP24" s="49"/>
      <c r="AQ24" s="49"/>
      <c r="AR24" s="49"/>
      <c r="AS24" s="49"/>
      <c r="AT24" s="50" t="str">
        <f t="shared" si="1"/>
        <v xml:space="preserve"> </v>
      </c>
      <c r="AU24" s="50"/>
    </row>
    <row r="25" spans="1:47" ht="12" customHeight="1" x14ac:dyDescent="0.2">
      <c r="A25" s="46">
        <f>'S. Listesi'!B23</f>
        <v>20</v>
      </c>
      <c r="B25" s="47" t="str">
        <f>IF('S. Listesi'!C23=0," ",'S. Listesi'!C23)</f>
        <v xml:space="preserve"> </v>
      </c>
      <c r="C25" s="259" t="str">
        <f>IF('S. Listesi'!D23=0," ",'S. Listesi'!D23)</f>
        <v xml:space="preserve"> </v>
      </c>
      <c r="D25" s="259"/>
      <c r="E25" s="259"/>
      <c r="F25" s="48"/>
      <c r="G25" s="48"/>
      <c r="H25" s="48"/>
      <c r="I25" s="48"/>
      <c r="J25" s="48"/>
      <c r="K25" s="48"/>
      <c r="L25" s="48"/>
      <c r="M25" s="48"/>
      <c r="N25" s="48"/>
      <c r="O25" s="48"/>
      <c r="P25" s="48"/>
      <c r="Q25" s="48"/>
      <c r="R25" s="48"/>
      <c r="S25" s="48"/>
      <c r="T25" s="48"/>
      <c r="U25" s="48"/>
      <c r="V25" s="48"/>
      <c r="W25" s="48"/>
      <c r="X25" s="48"/>
      <c r="Y25" s="48"/>
      <c r="Z25" s="48"/>
      <c r="AA25" s="48"/>
      <c r="AB25" s="48"/>
      <c r="AC25" s="48"/>
      <c r="AD25" s="48"/>
      <c r="AE25" s="48"/>
      <c r="AF25" s="48"/>
      <c r="AG25" s="49"/>
      <c r="AH25" s="49"/>
      <c r="AI25" s="49"/>
      <c r="AJ25" s="49"/>
      <c r="AK25" s="49"/>
      <c r="AL25" s="49"/>
      <c r="AM25" s="49"/>
      <c r="AN25" s="49"/>
      <c r="AO25" s="49"/>
      <c r="AP25" s="49"/>
      <c r="AQ25" s="49"/>
      <c r="AR25" s="49"/>
      <c r="AS25" s="49"/>
      <c r="AT25" s="50" t="str">
        <f t="shared" si="1"/>
        <v xml:space="preserve"> </v>
      </c>
      <c r="AU25" s="50"/>
    </row>
    <row r="26" spans="1:47" ht="12" customHeight="1" x14ac:dyDescent="0.2">
      <c r="A26" s="46">
        <f>'S. Listesi'!B24</f>
        <v>21</v>
      </c>
      <c r="B26" s="47" t="str">
        <f>IF('S. Listesi'!C24=0," ",'S. Listesi'!C24)</f>
        <v xml:space="preserve"> </v>
      </c>
      <c r="C26" s="259" t="str">
        <f>IF('S. Listesi'!D24=0," ",'S. Listesi'!D24)</f>
        <v xml:space="preserve"> </v>
      </c>
      <c r="D26" s="259"/>
      <c r="E26" s="259"/>
      <c r="F26" s="48"/>
      <c r="G26" s="48"/>
      <c r="H26" s="48"/>
      <c r="I26" s="48"/>
      <c r="J26" s="48"/>
      <c r="K26" s="48"/>
      <c r="L26" s="48"/>
      <c r="M26" s="48"/>
      <c r="N26" s="48"/>
      <c r="O26" s="48"/>
      <c r="P26" s="48"/>
      <c r="Q26" s="48"/>
      <c r="R26" s="48"/>
      <c r="S26" s="48"/>
      <c r="T26" s="48"/>
      <c r="U26" s="48"/>
      <c r="V26" s="48"/>
      <c r="W26" s="48"/>
      <c r="X26" s="48"/>
      <c r="Y26" s="48"/>
      <c r="Z26" s="48"/>
      <c r="AA26" s="48"/>
      <c r="AB26" s="48"/>
      <c r="AC26" s="48"/>
      <c r="AD26" s="48"/>
      <c r="AE26" s="48"/>
      <c r="AF26" s="48"/>
      <c r="AG26" s="49"/>
      <c r="AH26" s="49"/>
      <c r="AI26" s="49"/>
      <c r="AJ26" s="49"/>
      <c r="AK26" s="49"/>
      <c r="AL26" s="49"/>
      <c r="AM26" s="49"/>
      <c r="AN26" s="49"/>
      <c r="AO26" s="49"/>
      <c r="AP26" s="49"/>
      <c r="AQ26" s="49"/>
      <c r="AR26" s="49"/>
      <c r="AS26" s="49"/>
      <c r="AT26" s="50" t="str">
        <f t="shared" si="1"/>
        <v xml:space="preserve"> </v>
      </c>
      <c r="AU26" s="50"/>
    </row>
    <row r="27" spans="1:47" ht="12" customHeight="1" x14ac:dyDescent="0.2">
      <c r="A27" s="46">
        <f>'S. Listesi'!B25</f>
        <v>22</v>
      </c>
      <c r="B27" s="47" t="str">
        <f>IF('S. Listesi'!C25=0," ",'S. Listesi'!C25)</f>
        <v xml:space="preserve"> </v>
      </c>
      <c r="C27" s="259" t="str">
        <f>IF('S. Listesi'!D25=0," ",'S. Listesi'!D25)</f>
        <v xml:space="preserve"> </v>
      </c>
      <c r="D27" s="259"/>
      <c r="E27" s="259"/>
      <c r="F27" s="48"/>
      <c r="G27" s="48"/>
      <c r="H27" s="48"/>
      <c r="I27" s="48"/>
      <c r="J27" s="48"/>
      <c r="K27" s="48"/>
      <c r="L27" s="48"/>
      <c r="M27" s="48"/>
      <c r="N27" s="48"/>
      <c r="O27" s="48"/>
      <c r="P27" s="48"/>
      <c r="Q27" s="48"/>
      <c r="R27" s="48"/>
      <c r="S27" s="48"/>
      <c r="T27" s="48"/>
      <c r="U27" s="48"/>
      <c r="V27" s="48"/>
      <c r="W27" s="48"/>
      <c r="X27" s="48"/>
      <c r="Y27" s="48"/>
      <c r="Z27" s="48"/>
      <c r="AA27" s="48"/>
      <c r="AB27" s="48"/>
      <c r="AC27" s="48"/>
      <c r="AD27" s="48"/>
      <c r="AE27" s="48"/>
      <c r="AF27" s="48"/>
      <c r="AG27" s="49"/>
      <c r="AH27" s="49"/>
      <c r="AI27" s="49"/>
      <c r="AJ27" s="49"/>
      <c r="AK27" s="49"/>
      <c r="AL27" s="49"/>
      <c r="AM27" s="49"/>
      <c r="AN27" s="49"/>
      <c r="AO27" s="49"/>
      <c r="AP27" s="49"/>
      <c r="AQ27" s="49"/>
      <c r="AR27" s="49"/>
      <c r="AS27" s="49"/>
      <c r="AT27" s="50" t="str">
        <f t="shared" si="1"/>
        <v xml:space="preserve"> </v>
      </c>
      <c r="AU27" s="50"/>
    </row>
    <row r="28" spans="1:47" ht="12" customHeight="1" x14ac:dyDescent="0.2">
      <c r="A28" s="46">
        <f>'S. Listesi'!B26</f>
        <v>23</v>
      </c>
      <c r="B28" s="47" t="str">
        <f>IF('S. Listesi'!C26=0," ",'S. Listesi'!C26)</f>
        <v xml:space="preserve"> </v>
      </c>
      <c r="C28" s="259" t="str">
        <f>IF('S. Listesi'!D26=0," ",'S. Listesi'!D26)</f>
        <v xml:space="preserve"> </v>
      </c>
      <c r="D28" s="259"/>
      <c r="E28" s="259"/>
      <c r="F28" s="48"/>
      <c r="G28" s="48"/>
      <c r="H28" s="48"/>
      <c r="I28" s="48"/>
      <c r="J28" s="48"/>
      <c r="K28" s="48"/>
      <c r="L28" s="48"/>
      <c r="M28" s="48"/>
      <c r="N28" s="48"/>
      <c r="O28" s="48"/>
      <c r="P28" s="48"/>
      <c r="Q28" s="48"/>
      <c r="R28" s="48"/>
      <c r="S28" s="48"/>
      <c r="T28" s="48"/>
      <c r="U28" s="48"/>
      <c r="V28" s="48"/>
      <c r="W28" s="48"/>
      <c r="X28" s="48"/>
      <c r="Y28" s="48"/>
      <c r="Z28" s="48"/>
      <c r="AA28" s="48"/>
      <c r="AB28" s="48"/>
      <c r="AC28" s="48"/>
      <c r="AD28" s="48"/>
      <c r="AE28" s="48"/>
      <c r="AF28" s="48"/>
      <c r="AG28" s="49"/>
      <c r="AH28" s="49"/>
      <c r="AI28" s="49"/>
      <c r="AJ28" s="49"/>
      <c r="AK28" s="49"/>
      <c r="AL28" s="49"/>
      <c r="AM28" s="49"/>
      <c r="AN28" s="49"/>
      <c r="AO28" s="49"/>
      <c r="AP28" s="49"/>
      <c r="AQ28" s="49"/>
      <c r="AR28" s="49"/>
      <c r="AS28" s="49"/>
      <c r="AT28" s="50" t="str">
        <f t="shared" si="1"/>
        <v xml:space="preserve"> </v>
      </c>
      <c r="AU28" s="50"/>
    </row>
    <row r="29" spans="1:47" ht="12" customHeight="1" x14ac:dyDescent="0.2">
      <c r="A29" s="46">
        <f>'S. Listesi'!B27</f>
        <v>24</v>
      </c>
      <c r="B29" s="47" t="str">
        <f>IF('S. Listesi'!C27=0," ",'S. Listesi'!C27)</f>
        <v xml:space="preserve"> </v>
      </c>
      <c r="C29" s="259" t="str">
        <f>IF('S. Listesi'!D27=0," ",'S. Listesi'!D27)</f>
        <v xml:space="preserve"> </v>
      </c>
      <c r="D29" s="259"/>
      <c r="E29" s="259"/>
      <c r="F29" s="48"/>
      <c r="G29" s="48"/>
      <c r="H29" s="48"/>
      <c r="I29" s="48"/>
      <c r="J29" s="48"/>
      <c r="K29" s="48"/>
      <c r="L29" s="48"/>
      <c r="M29" s="48"/>
      <c r="N29" s="48"/>
      <c r="O29" s="48"/>
      <c r="P29" s="48"/>
      <c r="Q29" s="48"/>
      <c r="R29" s="48"/>
      <c r="S29" s="48"/>
      <c r="T29" s="48"/>
      <c r="U29" s="48"/>
      <c r="V29" s="48"/>
      <c r="W29" s="48"/>
      <c r="X29" s="48"/>
      <c r="Y29" s="48"/>
      <c r="Z29" s="48"/>
      <c r="AA29" s="48"/>
      <c r="AB29" s="48"/>
      <c r="AC29" s="48"/>
      <c r="AD29" s="48"/>
      <c r="AE29" s="48"/>
      <c r="AF29" s="48"/>
      <c r="AG29" s="49"/>
      <c r="AH29" s="49"/>
      <c r="AI29" s="49"/>
      <c r="AJ29" s="49"/>
      <c r="AK29" s="49"/>
      <c r="AL29" s="49"/>
      <c r="AM29" s="49"/>
      <c r="AN29" s="49"/>
      <c r="AO29" s="49"/>
      <c r="AP29" s="49"/>
      <c r="AQ29" s="49"/>
      <c r="AR29" s="49"/>
      <c r="AS29" s="49"/>
      <c r="AT29" s="50" t="str">
        <f t="shared" si="1"/>
        <v xml:space="preserve"> </v>
      </c>
      <c r="AU29" s="50"/>
    </row>
    <row r="30" spans="1:47" ht="12" customHeight="1" x14ac:dyDescent="0.2">
      <c r="A30" s="46">
        <f>'S. Listesi'!B28</f>
        <v>25</v>
      </c>
      <c r="B30" s="47" t="str">
        <f>IF('S. Listesi'!C28=0," ",'S. Listesi'!C28)</f>
        <v xml:space="preserve"> </v>
      </c>
      <c r="C30" s="259" t="str">
        <f>IF('S. Listesi'!D28=0," ",'S. Listesi'!D28)</f>
        <v xml:space="preserve"> </v>
      </c>
      <c r="D30" s="259"/>
      <c r="E30" s="259"/>
      <c r="F30" s="48"/>
      <c r="G30" s="48"/>
      <c r="H30" s="48"/>
      <c r="I30" s="48"/>
      <c r="J30" s="48"/>
      <c r="K30" s="48"/>
      <c r="L30" s="48"/>
      <c r="M30" s="48"/>
      <c r="N30" s="48"/>
      <c r="O30" s="48"/>
      <c r="P30" s="48"/>
      <c r="Q30" s="48"/>
      <c r="R30" s="48"/>
      <c r="S30" s="48"/>
      <c r="T30" s="48"/>
      <c r="U30" s="48"/>
      <c r="V30" s="48"/>
      <c r="W30" s="48"/>
      <c r="X30" s="48"/>
      <c r="Y30" s="48"/>
      <c r="Z30" s="48"/>
      <c r="AA30" s="48"/>
      <c r="AB30" s="48"/>
      <c r="AC30" s="48"/>
      <c r="AD30" s="48"/>
      <c r="AE30" s="48"/>
      <c r="AF30" s="48"/>
      <c r="AG30" s="49"/>
      <c r="AH30" s="49"/>
      <c r="AI30" s="49"/>
      <c r="AJ30" s="49"/>
      <c r="AK30" s="49"/>
      <c r="AL30" s="49"/>
      <c r="AM30" s="49"/>
      <c r="AN30" s="49"/>
      <c r="AO30" s="49"/>
      <c r="AP30" s="49"/>
      <c r="AQ30" s="49"/>
      <c r="AR30" s="49"/>
      <c r="AS30" s="49"/>
      <c r="AT30" s="50" t="str">
        <f t="shared" si="1"/>
        <v xml:space="preserve"> </v>
      </c>
      <c r="AU30" s="50"/>
    </row>
    <row r="31" spans="1:47" ht="12" customHeight="1" x14ac:dyDescent="0.2">
      <c r="A31" s="46">
        <f>'S. Listesi'!B29</f>
        <v>26</v>
      </c>
      <c r="B31" s="47" t="str">
        <f>IF('S. Listesi'!C29=0," ",'S. Listesi'!C29)</f>
        <v xml:space="preserve"> </v>
      </c>
      <c r="C31" s="259" t="str">
        <f>IF('S. Listesi'!D29=0," ",'S. Listesi'!D29)</f>
        <v xml:space="preserve"> </v>
      </c>
      <c r="D31" s="259"/>
      <c r="E31" s="259"/>
      <c r="F31" s="48"/>
      <c r="G31" s="48"/>
      <c r="H31" s="48"/>
      <c r="I31" s="48"/>
      <c r="J31" s="48"/>
      <c r="K31" s="48"/>
      <c r="L31" s="48"/>
      <c r="M31" s="48"/>
      <c r="N31" s="48"/>
      <c r="O31" s="48"/>
      <c r="P31" s="48"/>
      <c r="Q31" s="48"/>
      <c r="R31" s="48"/>
      <c r="S31" s="48"/>
      <c r="T31" s="48"/>
      <c r="U31" s="48"/>
      <c r="V31" s="48"/>
      <c r="W31" s="48"/>
      <c r="X31" s="48"/>
      <c r="Y31" s="48"/>
      <c r="Z31" s="48"/>
      <c r="AA31" s="48"/>
      <c r="AB31" s="48"/>
      <c r="AC31" s="48"/>
      <c r="AD31" s="48"/>
      <c r="AE31" s="48"/>
      <c r="AF31" s="48"/>
      <c r="AG31" s="49"/>
      <c r="AH31" s="49"/>
      <c r="AI31" s="49"/>
      <c r="AJ31" s="49"/>
      <c r="AK31" s="49"/>
      <c r="AL31" s="49"/>
      <c r="AM31" s="49"/>
      <c r="AN31" s="49"/>
      <c r="AO31" s="49"/>
      <c r="AP31" s="49"/>
      <c r="AQ31" s="49"/>
      <c r="AR31" s="49"/>
      <c r="AS31" s="49"/>
      <c r="AT31" s="50" t="str">
        <f t="shared" si="1"/>
        <v xml:space="preserve"> </v>
      </c>
      <c r="AU31" s="50"/>
    </row>
    <row r="32" spans="1:47" ht="12" customHeight="1" x14ac:dyDescent="0.2">
      <c r="A32" s="46">
        <f>'S. Listesi'!B30</f>
        <v>27</v>
      </c>
      <c r="B32" s="47" t="str">
        <f>IF('S. Listesi'!C30=0," ",'S. Listesi'!C30)</f>
        <v xml:space="preserve"> </v>
      </c>
      <c r="C32" s="259" t="str">
        <f>IF('S. Listesi'!D30=0," ",'S. Listesi'!D30)</f>
        <v xml:space="preserve"> </v>
      </c>
      <c r="D32" s="259"/>
      <c r="E32" s="259"/>
      <c r="F32" s="48"/>
      <c r="G32" s="48"/>
      <c r="H32" s="48"/>
      <c r="I32" s="48"/>
      <c r="J32" s="48"/>
      <c r="K32" s="48"/>
      <c r="L32" s="48"/>
      <c r="M32" s="48"/>
      <c r="N32" s="48"/>
      <c r="O32" s="48"/>
      <c r="P32" s="48"/>
      <c r="Q32" s="48"/>
      <c r="R32" s="48"/>
      <c r="S32" s="48"/>
      <c r="T32" s="48"/>
      <c r="U32" s="48"/>
      <c r="V32" s="48"/>
      <c r="W32" s="48"/>
      <c r="X32" s="48"/>
      <c r="Y32" s="48"/>
      <c r="Z32" s="48"/>
      <c r="AA32" s="48"/>
      <c r="AB32" s="48"/>
      <c r="AC32" s="48"/>
      <c r="AD32" s="48"/>
      <c r="AE32" s="48"/>
      <c r="AF32" s="48"/>
      <c r="AG32" s="49"/>
      <c r="AH32" s="49"/>
      <c r="AI32" s="49"/>
      <c r="AJ32" s="49"/>
      <c r="AK32" s="49"/>
      <c r="AL32" s="49"/>
      <c r="AM32" s="49"/>
      <c r="AN32" s="49"/>
      <c r="AO32" s="49"/>
      <c r="AP32" s="49"/>
      <c r="AQ32" s="49"/>
      <c r="AR32" s="49"/>
      <c r="AS32" s="49"/>
      <c r="AT32" s="50" t="str">
        <f t="shared" si="1"/>
        <v xml:space="preserve"> </v>
      </c>
      <c r="AU32" s="50"/>
    </row>
    <row r="33" spans="1:47" ht="12" customHeight="1" x14ac:dyDescent="0.2">
      <c r="A33" s="46">
        <f>'S. Listesi'!B31</f>
        <v>28</v>
      </c>
      <c r="B33" s="47" t="str">
        <f>IF('S. Listesi'!C31=0," ",'S. Listesi'!C31)</f>
        <v xml:space="preserve"> </v>
      </c>
      <c r="C33" s="259" t="str">
        <f>IF('S. Listesi'!D31=0," ",'S. Listesi'!D31)</f>
        <v xml:space="preserve"> </v>
      </c>
      <c r="D33" s="259"/>
      <c r="E33" s="259"/>
      <c r="F33" s="48"/>
      <c r="G33" s="48"/>
      <c r="H33" s="48"/>
      <c r="I33" s="48"/>
      <c r="J33" s="48"/>
      <c r="K33" s="48"/>
      <c r="L33" s="48"/>
      <c r="M33" s="48"/>
      <c r="N33" s="48"/>
      <c r="O33" s="48"/>
      <c r="P33" s="48"/>
      <c r="Q33" s="48"/>
      <c r="R33" s="48"/>
      <c r="S33" s="48"/>
      <c r="T33" s="48"/>
      <c r="U33" s="48"/>
      <c r="V33" s="48"/>
      <c r="W33" s="48"/>
      <c r="X33" s="48"/>
      <c r="Y33" s="48"/>
      <c r="Z33" s="48"/>
      <c r="AA33" s="48"/>
      <c r="AB33" s="48"/>
      <c r="AC33" s="48"/>
      <c r="AD33" s="48"/>
      <c r="AE33" s="48"/>
      <c r="AF33" s="48"/>
      <c r="AG33" s="49"/>
      <c r="AH33" s="49"/>
      <c r="AI33" s="49"/>
      <c r="AJ33" s="49"/>
      <c r="AK33" s="49"/>
      <c r="AL33" s="49"/>
      <c r="AM33" s="49"/>
      <c r="AN33" s="49"/>
      <c r="AO33" s="49"/>
      <c r="AP33" s="49"/>
      <c r="AQ33" s="49"/>
      <c r="AR33" s="49"/>
      <c r="AS33" s="49"/>
      <c r="AT33" s="50" t="str">
        <f t="shared" si="1"/>
        <v xml:space="preserve"> </v>
      </c>
      <c r="AU33" s="50"/>
    </row>
    <row r="34" spans="1:47" ht="12" customHeight="1" x14ac:dyDescent="0.2">
      <c r="A34" s="46">
        <f>'S. Listesi'!B32</f>
        <v>29</v>
      </c>
      <c r="B34" s="47" t="str">
        <f>IF('S. Listesi'!C32=0," ",'S. Listesi'!C32)</f>
        <v xml:space="preserve"> </v>
      </c>
      <c r="C34" s="259" t="str">
        <f>IF('S. Listesi'!D32=0," ",'S. Listesi'!D32)</f>
        <v xml:space="preserve"> </v>
      </c>
      <c r="D34" s="259"/>
      <c r="E34" s="259"/>
      <c r="F34" s="48"/>
      <c r="G34" s="48"/>
      <c r="H34" s="48"/>
      <c r="I34" s="48"/>
      <c r="J34" s="48"/>
      <c r="K34" s="48"/>
      <c r="L34" s="48"/>
      <c r="M34" s="48"/>
      <c r="N34" s="48"/>
      <c r="O34" s="48"/>
      <c r="P34" s="48"/>
      <c r="Q34" s="48"/>
      <c r="R34" s="48"/>
      <c r="S34" s="48"/>
      <c r="T34" s="48"/>
      <c r="U34" s="48"/>
      <c r="V34" s="48"/>
      <c r="W34" s="48"/>
      <c r="X34" s="48"/>
      <c r="Y34" s="48"/>
      <c r="Z34" s="48"/>
      <c r="AA34" s="48"/>
      <c r="AB34" s="48"/>
      <c r="AC34" s="48"/>
      <c r="AD34" s="48"/>
      <c r="AE34" s="48"/>
      <c r="AF34" s="48"/>
      <c r="AG34" s="49"/>
      <c r="AH34" s="49"/>
      <c r="AI34" s="49"/>
      <c r="AJ34" s="49"/>
      <c r="AK34" s="49"/>
      <c r="AL34" s="49"/>
      <c r="AM34" s="49"/>
      <c r="AN34" s="49"/>
      <c r="AO34" s="49"/>
      <c r="AP34" s="49"/>
      <c r="AQ34" s="49"/>
      <c r="AR34" s="49"/>
      <c r="AS34" s="49"/>
      <c r="AT34" s="50" t="str">
        <f t="shared" si="1"/>
        <v xml:space="preserve"> </v>
      </c>
      <c r="AU34" s="50"/>
    </row>
    <row r="35" spans="1:47" ht="12" customHeight="1" x14ac:dyDescent="0.2">
      <c r="A35" s="46">
        <f>'S. Listesi'!B33</f>
        <v>30</v>
      </c>
      <c r="B35" s="47" t="str">
        <f>IF('S. Listesi'!C33=0," ",'S. Listesi'!C33)</f>
        <v xml:space="preserve"> </v>
      </c>
      <c r="C35" s="259" t="str">
        <f>IF('S. Listesi'!D33=0," ",'S. Listesi'!D33)</f>
        <v xml:space="preserve"> </v>
      </c>
      <c r="D35" s="259"/>
      <c r="E35" s="259"/>
      <c r="F35" s="48"/>
      <c r="G35" s="48"/>
      <c r="H35" s="48"/>
      <c r="I35" s="48"/>
      <c r="J35" s="48"/>
      <c r="K35" s="48"/>
      <c r="L35" s="48"/>
      <c r="M35" s="48"/>
      <c r="N35" s="48"/>
      <c r="O35" s="48"/>
      <c r="P35" s="48"/>
      <c r="Q35" s="48"/>
      <c r="R35" s="48"/>
      <c r="S35" s="48"/>
      <c r="T35" s="48"/>
      <c r="U35" s="48"/>
      <c r="V35" s="48"/>
      <c r="W35" s="48"/>
      <c r="X35" s="48"/>
      <c r="Y35" s="48"/>
      <c r="Z35" s="48"/>
      <c r="AA35" s="48"/>
      <c r="AB35" s="48"/>
      <c r="AC35" s="48"/>
      <c r="AD35" s="48"/>
      <c r="AE35" s="48"/>
      <c r="AF35" s="48"/>
      <c r="AG35" s="49"/>
      <c r="AH35" s="49"/>
      <c r="AI35" s="49"/>
      <c r="AJ35" s="49"/>
      <c r="AK35" s="49"/>
      <c r="AL35" s="49"/>
      <c r="AM35" s="49"/>
      <c r="AN35" s="49"/>
      <c r="AO35" s="49"/>
      <c r="AP35" s="49"/>
      <c r="AQ35" s="49"/>
      <c r="AR35" s="49"/>
      <c r="AS35" s="49"/>
      <c r="AT35" s="50" t="str">
        <f t="shared" si="1"/>
        <v xml:space="preserve"> </v>
      </c>
      <c r="AU35" s="50"/>
    </row>
    <row r="36" spans="1:47" ht="12" customHeight="1" x14ac:dyDescent="0.2">
      <c r="A36" s="46">
        <f>'S. Listesi'!B34</f>
        <v>31</v>
      </c>
      <c r="B36" s="47" t="str">
        <f>IF('S. Listesi'!C34=0," ",'S. Listesi'!C34)</f>
        <v xml:space="preserve"> </v>
      </c>
      <c r="C36" s="259" t="str">
        <f>IF('S. Listesi'!D34=0," ",'S. Listesi'!D34)</f>
        <v xml:space="preserve"> </v>
      </c>
      <c r="D36" s="259"/>
      <c r="E36" s="259"/>
      <c r="F36" s="48"/>
      <c r="G36" s="48"/>
      <c r="H36" s="48"/>
      <c r="I36" s="48"/>
      <c r="J36" s="48"/>
      <c r="K36" s="48"/>
      <c r="L36" s="48"/>
      <c r="M36" s="48"/>
      <c r="N36" s="48"/>
      <c r="O36" s="48"/>
      <c r="P36" s="48"/>
      <c r="Q36" s="48"/>
      <c r="R36" s="48"/>
      <c r="S36" s="48"/>
      <c r="T36" s="48"/>
      <c r="U36" s="48"/>
      <c r="V36" s="48"/>
      <c r="W36" s="48"/>
      <c r="X36" s="48"/>
      <c r="Y36" s="48"/>
      <c r="Z36" s="48"/>
      <c r="AA36" s="48"/>
      <c r="AB36" s="48"/>
      <c r="AC36" s="48"/>
      <c r="AD36" s="48"/>
      <c r="AE36" s="48"/>
      <c r="AF36" s="48"/>
      <c r="AG36" s="49"/>
      <c r="AH36" s="49"/>
      <c r="AI36" s="49"/>
      <c r="AJ36" s="49"/>
      <c r="AK36" s="49"/>
      <c r="AL36" s="49"/>
      <c r="AM36" s="49"/>
      <c r="AN36" s="49"/>
      <c r="AO36" s="49"/>
      <c r="AP36" s="49"/>
      <c r="AQ36" s="49"/>
      <c r="AR36" s="49"/>
      <c r="AS36" s="49"/>
      <c r="AT36" s="50" t="str">
        <f t="shared" si="1"/>
        <v xml:space="preserve"> </v>
      </c>
      <c r="AU36" s="50"/>
    </row>
    <row r="37" spans="1:47" ht="12" customHeight="1" x14ac:dyDescent="0.2">
      <c r="A37" s="46">
        <f>'S. Listesi'!B35</f>
        <v>32</v>
      </c>
      <c r="B37" s="47" t="str">
        <f>IF('S. Listesi'!C35=0," ",'S. Listesi'!C35)</f>
        <v xml:space="preserve"> </v>
      </c>
      <c r="C37" s="259" t="str">
        <f>IF('S. Listesi'!D35=0," ",'S. Listesi'!D35)</f>
        <v xml:space="preserve"> </v>
      </c>
      <c r="D37" s="259"/>
      <c r="E37" s="259"/>
      <c r="F37" s="48"/>
      <c r="G37" s="48"/>
      <c r="H37" s="48"/>
      <c r="I37" s="48"/>
      <c r="J37" s="48"/>
      <c r="K37" s="48"/>
      <c r="L37" s="48"/>
      <c r="M37" s="48"/>
      <c r="N37" s="48"/>
      <c r="O37" s="48"/>
      <c r="P37" s="48"/>
      <c r="Q37" s="48"/>
      <c r="R37" s="48"/>
      <c r="S37" s="48"/>
      <c r="T37" s="48"/>
      <c r="U37" s="48"/>
      <c r="V37" s="48"/>
      <c r="W37" s="48"/>
      <c r="X37" s="48"/>
      <c r="Y37" s="48"/>
      <c r="Z37" s="48"/>
      <c r="AA37" s="48"/>
      <c r="AB37" s="48"/>
      <c r="AC37" s="48"/>
      <c r="AD37" s="48"/>
      <c r="AE37" s="48"/>
      <c r="AF37" s="48"/>
      <c r="AG37" s="49"/>
      <c r="AH37" s="49"/>
      <c r="AI37" s="49"/>
      <c r="AJ37" s="49"/>
      <c r="AK37" s="49"/>
      <c r="AL37" s="49"/>
      <c r="AM37" s="49"/>
      <c r="AN37" s="49"/>
      <c r="AO37" s="49"/>
      <c r="AP37" s="49"/>
      <c r="AQ37" s="49"/>
      <c r="AR37" s="49"/>
      <c r="AS37" s="49"/>
      <c r="AT37" s="50" t="str">
        <f t="shared" si="1"/>
        <v xml:space="preserve"> </v>
      </c>
      <c r="AU37" s="50"/>
    </row>
    <row r="38" spans="1:47" ht="12" customHeight="1" x14ac:dyDescent="0.2">
      <c r="A38" s="46">
        <f>'S. Listesi'!B36</f>
        <v>33</v>
      </c>
      <c r="B38" s="47" t="str">
        <f>IF('S. Listesi'!C36=0," ",'S. Listesi'!C36)</f>
        <v xml:space="preserve"> </v>
      </c>
      <c r="C38" s="259" t="str">
        <f>IF('S. Listesi'!D36=0," ",'S. Listesi'!D36)</f>
        <v xml:space="preserve"> </v>
      </c>
      <c r="D38" s="259"/>
      <c r="E38" s="259"/>
      <c r="F38" s="48"/>
      <c r="G38" s="48"/>
      <c r="H38" s="48"/>
      <c r="I38" s="48"/>
      <c r="J38" s="48"/>
      <c r="K38" s="48"/>
      <c r="L38" s="48"/>
      <c r="M38" s="48"/>
      <c r="N38" s="48"/>
      <c r="O38" s="48"/>
      <c r="P38" s="48"/>
      <c r="Q38" s="48"/>
      <c r="R38" s="48"/>
      <c r="S38" s="48"/>
      <c r="T38" s="48"/>
      <c r="U38" s="48"/>
      <c r="V38" s="48"/>
      <c r="W38" s="48"/>
      <c r="X38" s="48"/>
      <c r="Y38" s="48"/>
      <c r="Z38" s="48"/>
      <c r="AA38" s="48"/>
      <c r="AB38" s="48"/>
      <c r="AC38" s="48"/>
      <c r="AD38" s="48"/>
      <c r="AE38" s="48"/>
      <c r="AF38" s="48"/>
      <c r="AG38" s="49"/>
      <c r="AH38" s="49"/>
      <c r="AI38" s="49"/>
      <c r="AJ38" s="49"/>
      <c r="AK38" s="49"/>
      <c r="AL38" s="49"/>
      <c r="AM38" s="49"/>
      <c r="AN38" s="49"/>
      <c r="AO38" s="49"/>
      <c r="AP38" s="49"/>
      <c r="AQ38" s="49"/>
      <c r="AR38" s="49"/>
      <c r="AS38" s="49"/>
      <c r="AT38" s="50" t="str">
        <f t="shared" si="1"/>
        <v xml:space="preserve"> </v>
      </c>
      <c r="AU38" s="50"/>
    </row>
    <row r="39" spans="1:47" ht="12" customHeight="1" x14ac:dyDescent="0.2">
      <c r="A39" s="46">
        <f>'S. Listesi'!B37</f>
        <v>34</v>
      </c>
      <c r="B39" s="47" t="str">
        <f>IF('S. Listesi'!C37=0," ",'S. Listesi'!C37)</f>
        <v xml:space="preserve"> </v>
      </c>
      <c r="C39" s="259" t="str">
        <f>IF('S. Listesi'!D37=0," ",'S. Listesi'!D37)</f>
        <v xml:space="preserve"> </v>
      </c>
      <c r="D39" s="259"/>
      <c r="E39" s="259"/>
      <c r="F39" s="48"/>
      <c r="G39" s="48"/>
      <c r="H39" s="48"/>
      <c r="I39" s="48"/>
      <c r="J39" s="48"/>
      <c r="K39" s="48"/>
      <c r="L39" s="48"/>
      <c r="M39" s="48"/>
      <c r="N39" s="48"/>
      <c r="O39" s="48"/>
      <c r="P39" s="48"/>
      <c r="Q39" s="48"/>
      <c r="R39" s="48"/>
      <c r="S39" s="48"/>
      <c r="T39" s="48"/>
      <c r="U39" s="48"/>
      <c r="V39" s="48"/>
      <c r="W39" s="48"/>
      <c r="X39" s="48"/>
      <c r="Y39" s="48"/>
      <c r="Z39" s="48"/>
      <c r="AA39" s="48"/>
      <c r="AB39" s="48"/>
      <c r="AC39" s="48"/>
      <c r="AD39" s="48"/>
      <c r="AE39" s="48"/>
      <c r="AF39" s="48"/>
      <c r="AG39" s="49"/>
      <c r="AH39" s="49"/>
      <c r="AI39" s="49"/>
      <c r="AJ39" s="49"/>
      <c r="AK39" s="49"/>
      <c r="AL39" s="49"/>
      <c r="AM39" s="49"/>
      <c r="AN39" s="49"/>
      <c r="AO39" s="49"/>
      <c r="AP39" s="49"/>
      <c r="AQ39" s="49"/>
      <c r="AR39" s="49"/>
      <c r="AS39" s="49"/>
      <c r="AT39" s="50" t="str">
        <f t="shared" si="1"/>
        <v xml:space="preserve"> </v>
      </c>
      <c r="AU39" s="50"/>
    </row>
    <row r="40" spans="1:47" ht="12" customHeight="1" x14ac:dyDescent="0.2">
      <c r="A40" s="46">
        <f>'S. Listesi'!B38</f>
        <v>35</v>
      </c>
      <c r="B40" s="47" t="str">
        <f>IF('S. Listesi'!C38=0," ",'S. Listesi'!C38)</f>
        <v xml:space="preserve"> </v>
      </c>
      <c r="C40" s="259" t="str">
        <f>IF('S. Listesi'!D38=0," ",'S. Listesi'!D38)</f>
        <v xml:space="preserve"> </v>
      </c>
      <c r="D40" s="259"/>
      <c r="E40" s="259"/>
      <c r="F40" s="48"/>
      <c r="G40" s="48"/>
      <c r="H40" s="48"/>
      <c r="I40" s="48"/>
      <c r="J40" s="48"/>
      <c r="K40" s="48"/>
      <c r="L40" s="48"/>
      <c r="M40" s="48"/>
      <c r="N40" s="48"/>
      <c r="O40" s="48"/>
      <c r="P40" s="48"/>
      <c r="Q40" s="48"/>
      <c r="R40" s="48"/>
      <c r="S40" s="48"/>
      <c r="T40" s="48"/>
      <c r="U40" s="48"/>
      <c r="V40" s="48"/>
      <c r="W40" s="48"/>
      <c r="X40" s="48"/>
      <c r="Y40" s="48"/>
      <c r="Z40" s="48"/>
      <c r="AA40" s="48"/>
      <c r="AB40" s="48"/>
      <c r="AC40" s="48"/>
      <c r="AD40" s="48"/>
      <c r="AE40" s="48"/>
      <c r="AF40" s="48"/>
      <c r="AG40" s="49"/>
      <c r="AH40" s="49"/>
      <c r="AI40" s="49"/>
      <c r="AJ40" s="49"/>
      <c r="AK40" s="49"/>
      <c r="AL40" s="49"/>
      <c r="AM40" s="49"/>
      <c r="AN40" s="49"/>
      <c r="AO40" s="49"/>
      <c r="AP40" s="49"/>
      <c r="AQ40" s="49"/>
      <c r="AR40" s="49"/>
      <c r="AS40" s="49"/>
      <c r="AT40" s="50" t="str">
        <f t="shared" si="1"/>
        <v xml:space="preserve"> </v>
      </c>
      <c r="AU40" s="50"/>
    </row>
    <row r="41" spans="1:47" ht="12" customHeight="1" x14ac:dyDescent="0.2">
      <c r="A41" s="46">
        <f>'S. Listesi'!B39</f>
        <v>36</v>
      </c>
      <c r="B41" s="47" t="str">
        <f>IF('S. Listesi'!C39=0," ",'S. Listesi'!C39)</f>
        <v xml:space="preserve"> </v>
      </c>
      <c r="C41" s="259" t="str">
        <f>IF('S. Listesi'!D39=0," ",'S. Listesi'!D39)</f>
        <v xml:space="preserve"> </v>
      </c>
      <c r="D41" s="259"/>
      <c r="E41" s="259"/>
      <c r="F41" s="48"/>
      <c r="G41" s="48"/>
      <c r="H41" s="48"/>
      <c r="I41" s="48"/>
      <c r="J41" s="48"/>
      <c r="K41" s="48"/>
      <c r="L41" s="48"/>
      <c r="M41" s="48"/>
      <c r="N41" s="48"/>
      <c r="O41" s="48"/>
      <c r="P41" s="48"/>
      <c r="Q41" s="48"/>
      <c r="R41" s="48"/>
      <c r="S41" s="48"/>
      <c r="T41" s="48"/>
      <c r="U41" s="48"/>
      <c r="V41" s="48"/>
      <c r="W41" s="48"/>
      <c r="X41" s="48"/>
      <c r="Y41" s="48"/>
      <c r="Z41" s="48"/>
      <c r="AA41" s="48"/>
      <c r="AB41" s="48"/>
      <c r="AC41" s="48"/>
      <c r="AD41" s="48"/>
      <c r="AE41" s="48"/>
      <c r="AF41" s="48"/>
      <c r="AG41" s="49"/>
      <c r="AH41" s="49"/>
      <c r="AI41" s="49"/>
      <c r="AJ41" s="49"/>
      <c r="AK41" s="49"/>
      <c r="AL41" s="49"/>
      <c r="AM41" s="49"/>
      <c r="AN41" s="49"/>
      <c r="AO41" s="49"/>
      <c r="AP41" s="49"/>
      <c r="AQ41" s="49"/>
      <c r="AR41" s="49"/>
      <c r="AS41" s="49"/>
      <c r="AT41" s="50" t="str">
        <f t="shared" si="1"/>
        <v xml:space="preserve"> </v>
      </c>
      <c r="AU41" s="50"/>
    </row>
    <row r="42" spans="1:47" ht="12" customHeight="1" x14ac:dyDescent="0.2">
      <c r="A42" s="46">
        <f>'S. Listesi'!B40</f>
        <v>37</v>
      </c>
      <c r="B42" s="47" t="str">
        <f>IF('S. Listesi'!C40=0," ",'S. Listesi'!C40)</f>
        <v xml:space="preserve"> </v>
      </c>
      <c r="C42" s="259" t="str">
        <f>IF('S. Listesi'!D40=0," ",'S. Listesi'!D40)</f>
        <v xml:space="preserve"> </v>
      </c>
      <c r="D42" s="259"/>
      <c r="E42" s="259"/>
      <c r="F42" s="48"/>
      <c r="G42" s="48"/>
      <c r="H42" s="48"/>
      <c r="I42" s="48"/>
      <c r="J42" s="48"/>
      <c r="K42" s="48"/>
      <c r="L42" s="48"/>
      <c r="M42" s="48"/>
      <c r="N42" s="48"/>
      <c r="O42" s="48"/>
      <c r="P42" s="48"/>
      <c r="Q42" s="48"/>
      <c r="R42" s="48"/>
      <c r="S42" s="48"/>
      <c r="T42" s="48"/>
      <c r="U42" s="48"/>
      <c r="V42" s="48"/>
      <c r="W42" s="48"/>
      <c r="X42" s="48"/>
      <c r="Y42" s="48"/>
      <c r="Z42" s="48"/>
      <c r="AA42" s="48"/>
      <c r="AB42" s="48"/>
      <c r="AC42" s="48"/>
      <c r="AD42" s="48"/>
      <c r="AE42" s="48"/>
      <c r="AF42" s="48"/>
      <c r="AG42" s="49"/>
      <c r="AH42" s="49"/>
      <c r="AI42" s="49"/>
      <c r="AJ42" s="49"/>
      <c r="AK42" s="49"/>
      <c r="AL42" s="49"/>
      <c r="AM42" s="49"/>
      <c r="AN42" s="49"/>
      <c r="AO42" s="49"/>
      <c r="AP42" s="49"/>
      <c r="AQ42" s="49"/>
      <c r="AR42" s="49"/>
      <c r="AS42" s="49"/>
      <c r="AT42" s="50" t="str">
        <f t="shared" si="1"/>
        <v xml:space="preserve"> </v>
      </c>
      <c r="AU42" s="50"/>
    </row>
    <row r="43" spans="1:47" ht="12" customHeight="1" x14ac:dyDescent="0.2">
      <c r="A43" s="46">
        <f>'S. Listesi'!B41</f>
        <v>38</v>
      </c>
      <c r="B43" s="47" t="str">
        <f>IF('S. Listesi'!C41=0," ",'S. Listesi'!C41)</f>
        <v xml:space="preserve"> </v>
      </c>
      <c r="C43" s="259" t="str">
        <f>IF('S. Listesi'!D41=0," ",'S. Listesi'!D41)</f>
        <v xml:space="preserve"> </v>
      </c>
      <c r="D43" s="259"/>
      <c r="E43" s="259"/>
      <c r="F43" s="48"/>
      <c r="G43" s="48"/>
      <c r="H43" s="48"/>
      <c r="I43" s="48"/>
      <c r="J43" s="48"/>
      <c r="K43" s="48"/>
      <c r="L43" s="48"/>
      <c r="M43" s="48"/>
      <c r="N43" s="48"/>
      <c r="O43" s="48"/>
      <c r="P43" s="48"/>
      <c r="Q43" s="48"/>
      <c r="R43" s="48"/>
      <c r="S43" s="48"/>
      <c r="T43" s="48"/>
      <c r="U43" s="48"/>
      <c r="V43" s="48"/>
      <c r="W43" s="48"/>
      <c r="X43" s="48"/>
      <c r="Y43" s="48"/>
      <c r="Z43" s="48"/>
      <c r="AA43" s="48"/>
      <c r="AB43" s="48"/>
      <c r="AC43" s="48"/>
      <c r="AD43" s="48"/>
      <c r="AE43" s="48"/>
      <c r="AF43" s="48"/>
      <c r="AG43" s="49"/>
      <c r="AH43" s="49"/>
      <c r="AI43" s="49"/>
      <c r="AJ43" s="49"/>
      <c r="AK43" s="49"/>
      <c r="AL43" s="49"/>
      <c r="AM43" s="49"/>
      <c r="AN43" s="49"/>
      <c r="AO43" s="49"/>
      <c r="AP43" s="49"/>
      <c r="AQ43" s="49"/>
      <c r="AR43" s="49"/>
      <c r="AS43" s="49"/>
      <c r="AT43" s="50" t="str">
        <f t="shared" si="1"/>
        <v xml:space="preserve"> </v>
      </c>
      <c r="AU43" s="50"/>
    </row>
    <row r="44" spans="1:47" ht="12" customHeight="1" x14ac:dyDescent="0.2">
      <c r="A44" s="46">
        <f>'S. Listesi'!B42</f>
        <v>39</v>
      </c>
      <c r="B44" s="47" t="str">
        <f>IF('S. Listesi'!C42=0," ",'S. Listesi'!C42)</f>
        <v xml:space="preserve"> </v>
      </c>
      <c r="C44" s="259" t="str">
        <f>IF('S. Listesi'!D42=0," ",'S. Listesi'!D42)</f>
        <v xml:space="preserve"> </v>
      </c>
      <c r="D44" s="259"/>
      <c r="E44" s="259"/>
      <c r="F44" s="48"/>
      <c r="G44" s="48"/>
      <c r="H44" s="48"/>
      <c r="I44" s="48"/>
      <c r="J44" s="48"/>
      <c r="K44" s="48"/>
      <c r="L44" s="48"/>
      <c r="M44" s="48"/>
      <c r="N44" s="48"/>
      <c r="O44" s="48"/>
      <c r="P44" s="48"/>
      <c r="Q44" s="48"/>
      <c r="R44" s="48"/>
      <c r="S44" s="48"/>
      <c r="T44" s="48"/>
      <c r="U44" s="48"/>
      <c r="V44" s="48"/>
      <c r="W44" s="48"/>
      <c r="X44" s="48"/>
      <c r="Y44" s="48"/>
      <c r="Z44" s="48"/>
      <c r="AA44" s="48"/>
      <c r="AB44" s="48"/>
      <c r="AC44" s="48"/>
      <c r="AD44" s="48"/>
      <c r="AE44" s="48"/>
      <c r="AF44" s="48"/>
      <c r="AG44" s="49"/>
      <c r="AH44" s="49"/>
      <c r="AI44" s="49"/>
      <c r="AJ44" s="49"/>
      <c r="AK44" s="49"/>
      <c r="AL44" s="49"/>
      <c r="AM44" s="49"/>
      <c r="AN44" s="49"/>
      <c r="AO44" s="49"/>
      <c r="AP44" s="49"/>
      <c r="AQ44" s="49"/>
      <c r="AR44" s="49"/>
      <c r="AS44" s="49"/>
      <c r="AT44" s="50" t="str">
        <f t="shared" si="1"/>
        <v xml:space="preserve"> </v>
      </c>
      <c r="AU44" s="50"/>
    </row>
    <row r="45" spans="1:47" ht="12" customHeight="1" x14ac:dyDescent="0.2">
      <c r="A45" s="148">
        <f>'S. Listesi'!B43</f>
        <v>40</v>
      </c>
      <c r="B45" s="47" t="str">
        <f>IF('S. Listesi'!C43=0," ",'S. Listesi'!C43)</f>
        <v xml:space="preserve"> </v>
      </c>
      <c r="C45" s="259" t="str">
        <f>IF('S. Listesi'!D43=0," ",'S. Listesi'!D43)</f>
        <v xml:space="preserve"> </v>
      </c>
      <c r="D45" s="259"/>
      <c r="E45" s="259"/>
      <c r="F45" s="48"/>
      <c r="G45" s="48"/>
      <c r="H45" s="48"/>
      <c r="I45" s="48"/>
      <c r="J45" s="48"/>
      <c r="K45" s="48"/>
      <c r="L45" s="48"/>
      <c r="M45" s="48"/>
      <c r="N45" s="48"/>
      <c r="O45" s="48"/>
      <c r="P45" s="48"/>
      <c r="Q45" s="48"/>
      <c r="R45" s="48"/>
      <c r="S45" s="48"/>
      <c r="T45" s="48"/>
      <c r="U45" s="48"/>
      <c r="V45" s="48"/>
      <c r="W45" s="48"/>
      <c r="X45" s="48"/>
      <c r="Y45" s="48"/>
      <c r="Z45" s="48"/>
      <c r="AA45" s="48"/>
      <c r="AB45" s="48"/>
      <c r="AC45" s="48"/>
      <c r="AD45" s="48"/>
      <c r="AE45" s="48"/>
      <c r="AF45" s="48"/>
      <c r="AG45" s="49"/>
      <c r="AH45" s="49"/>
      <c r="AI45" s="49"/>
      <c r="AJ45" s="49"/>
      <c r="AK45" s="49"/>
      <c r="AL45" s="49"/>
      <c r="AM45" s="49"/>
      <c r="AN45" s="49"/>
      <c r="AO45" s="49"/>
      <c r="AP45" s="49"/>
      <c r="AQ45" s="49"/>
      <c r="AR45" s="49"/>
      <c r="AS45" s="49"/>
      <c r="AT45" s="50" t="str">
        <f t="shared" si="1"/>
        <v xml:space="preserve"> </v>
      </c>
      <c r="AU45" s="50" t="str">
        <f t="shared" si="0"/>
        <v xml:space="preserve"> </v>
      </c>
    </row>
    <row r="46" spans="1:47" ht="12" customHeight="1" x14ac:dyDescent="0.2">
      <c r="A46" s="148">
        <f>'S. Listesi'!B44</f>
        <v>41</v>
      </c>
      <c r="B46" s="47" t="str">
        <f>IF('S. Listesi'!C44=0," ",'S. Listesi'!C44)</f>
        <v xml:space="preserve"> </v>
      </c>
      <c r="C46" s="259" t="str">
        <f>IF('S. Listesi'!D44=0," ",'S. Listesi'!D44)</f>
        <v xml:space="preserve"> </v>
      </c>
      <c r="D46" s="259"/>
      <c r="E46" s="259"/>
      <c r="F46" s="48"/>
      <c r="G46" s="48"/>
      <c r="H46" s="48"/>
      <c r="I46" s="48"/>
      <c r="J46" s="48"/>
      <c r="K46" s="48"/>
      <c r="L46" s="48"/>
      <c r="M46" s="48"/>
      <c r="N46" s="48"/>
      <c r="O46" s="48"/>
      <c r="P46" s="48"/>
      <c r="Q46" s="48"/>
      <c r="R46" s="48"/>
      <c r="S46" s="48"/>
      <c r="T46" s="48"/>
      <c r="U46" s="48"/>
      <c r="V46" s="48"/>
      <c r="W46" s="48"/>
      <c r="X46" s="48"/>
      <c r="Y46" s="48"/>
      <c r="Z46" s="48"/>
      <c r="AA46" s="48"/>
      <c r="AB46" s="48"/>
      <c r="AC46" s="48"/>
      <c r="AD46" s="48"/>
      <c r="AE46" s="48"/>
      <c r="AF46" s="48"/>
      <c r="AG46" s="49"/>
      <c r="AH46" s="49"/>
      <c r="AI46" s="49"/>
      <c r="AJ46" s="49"/>
      <c r="AK46" s="49"/>
      <c r="AL46" s="49"/>
      <c r="AM46" s="49"/>
      <c r="AN46" s="49"/>
      <c r="AO46" s="49"/>
      <c r="AP46" s="49"/>
      <c r="AQ46" s="49"/>
      <c r="AR46" s="49"/>
      <c r="AS46" s="49"/>
      <c r="AT46" s="50" t="str">
        <f t="shared" si="1"/>
        <v xml:space="preserve"> </v>
      </c>
      <c r="AU46" s="50">
        <f>IF(COUNTBLANK(G46:AT46)=COLUMNS(G46:AT46)," ",IF(SUM(G46:AT46)=0,0,SUM(G46:AT46)))</f>
        <v>0</v>
      </c>
    </row>
    <row r="47" spans="1:47" ht="12" customHeight="1" x14ac:dyDescent="0.2">
      <c r="A47" s="148">
        <f>'S. Listesi'!B45</f>
        <v>42</v>
      </c>
      <c r="B47" s="47" t="str">
        <f>IF('S. Listesi'!C45=0," ",'S. Listesi'!C45)</f>
        <v xml:space="preserve"> </v>
      </c>
      <c r="C47" s="259" t="str">
        <f>IF('S. Listesi'!D45=0," ",'S. Listesi'!D45)</f>
        <v xml:space="preserve"> </v>
      </c>
      <c r="D47" s="259"/>
      <c r="E47" s="259"/>
      <c r="F47" s="48"/>
      <c r="G47" s="48"/>
      <c r="H47" s="48"/>
      <c r="I47" s="48"/>
      <c r="J47" s="48"/>
      <c r="K47" s="48"/>
      <c r="L47" s="48"/>
      <c r="M47" s="48"/>
      <c r="N47" s="48"/>
      <c r="O47" s="48"/>
      <c r="P47" s="48"/>
      <c r="Q47" s="48"/>
      <c r="R47" s="48"/>
      <c r="S47" s="48"/>
      <c r="T47" s="48"/>
      <c r="U47" s="48"/>
      <c r="V47" s="48"/>
      <c r="W47" s="48"/>
      <c r="X47" s="48"/>
      <c r="Y47" s="48"/>
      <c r="Z47" s="48"/>
      <c r="AA47" s="48"/>
      <c r="AB47" s="48"/>
      <c r="AC47" s="48"/>
      <c r="AD47" s="48"/>
      <c r="AE47" s="48"/>
      <c r="AF47" s="48"/>
      <c r="AG47" s="49"/>
      <c r="AH47" s="49"/>
      <c r="AI47" s="49"/>
      <c r="AJ47" s="49"/>
      <c r="AK47" s="49"/>
      <c r="AL47" s="49"/>
      <c r="AM47" s="49"/>
      <c r="AN47" s="49"/>
      <c r="AO47" s="49"/>
      <c r="AP47" s="49"/>
      <c r="AQ47" s="49"/>
      <c r="AR47" s="49"/>
      <c r="AS47" s="49"/>
      <c r="AT47" s="50" t="str">
        <f t="shared" si="1"/>
        <v xml:space="preserve"> </v>
      </c>
      <c r="AU47" s="50" t="str">
        <f t="shared" si="0"/>
        <v xml:space="preserve"> </v>
      </c>
    </row>
    <row r="48" spans="1:47" ht="12" customHeight="1" x14ac:dyDescent="0.2">
      <c r="A48" s="148">
        <f>'S. Listesi'!B46</f>
        <v>43</v>
      </c>
      <c r="B48" s="47" t="str">
        <f>IF('S. Listesi'!C46=0," ",'S. Listesi'!C46)</f>
        <v xml:space="preserve"> </v>
      </c>
      <c r="C48" s="259" t="str">
        <f>IF('S. Listesi'!D46=0," ",'S. Listesi'!D46)</f>
        <v xml:space="preserve"> </v>
      </c>
      <c r="D48" s="259"/>
      <c r="E48" s="259"/>
      <c r="F48" s="48"/>
      <c r="G48" s="48"/>
      <c r="H48" s="48"/>
      <c r="I48" s="48"/>
      <c r="J48" s="48"/>
      <c r="K48" s="48"/>
      <c r="L48" s="48"/>
      <c r="M48" s="48"/>
      <c r="N48" s="48"/>
      <c r="O48" s="48"/>
      <c r="P48" s="48"/>
      <c r="Q48" s="48"/>
      <c r="R48" s="48"/>
      <c r="S48" s="48"/>
      <c r="T48" s="48"/>
      <c r="U48" s="48"/>
      <c r="V48" s="48"/>
      <c r="W48" s="48"/>
      <c r="X48" s="48"/>
      <c r="Y48" s="48"/>
      <c r="Z48" s="48"/>
      <c r="AA48" s="48"/>
      <c r="AB48" s="48"/>
      <c r="AC48" s="48"/>
      <c r="AD48" s="48"/>
      <c r="AE48" s="49"/>
      <c r="AF48" s="49"/>
      <c r="AG48" s="49"/>
      <c r="AH48" s="49"/>
      <c r="AI48" s="49"/>
      <c r="AJ48" s="49"/>
      <c r="AK48" s="49"/>
      <c r="AL48" s="49"/>
      <c r="AM48" s="49"/>
      <c r="AN48" s="49"/>
      <c r="AO48" s="49"/>
      <c r="AP48" s="49"/>
      <c r="AQ48" s="49"/>
      <c r="AR48" s="49"/>
      <c r="AS48" s="49"/>
      <c r="AT48" s="50" t="str">
        <f t="shared" si="1"/>
        <v xml:space="preserve"> </v>
      </c>
      <c r="AU48" s="50" t="str">
        <f t="shared" si="0"/>
        <v xml:space="preserve"> </v>
      </c>
    </row>
    <row r="49" spans="1:47" ht="12" customHeight="1" x14ac:dyDescent="0.2">
      <c r="A49" s="148">
        <f>'S. Listesi'!B47</f>
        <v>44</v>
      </c>
      <c r="B49" s="47" t="str">
        <f>IF('S. Listesi'!C47=0," ",'S. Listesi'!C47)</f>
        <v xml:space="preserve"> </v>
      </c>
      <c r="C49" s="259" t="str">
        <f>IF('S. Listesi'!D47=0," ",'S. Listesi'!D47)</f>
        <v xml:space="preserve"> </v>
      </c>
      <c r="D49" s="259"/>
      <c r="E49" s="259"/>
      <c r="F49" s="48"/>
      <c r="G49" s="48"/>
      <c r="H49" s="48"/>
      <c r="I49" s="48"/>
      <c r="J49" s="48"/>
      <c r="K49" s="48"/>
      <c r="L49" s="48"/>
      <c r="M49" s="48"/>
      <c r="N49" s="48"/>
      <c r="O49" s="48"/>
      <c r="P49" s="48"/>
      <c r="Q49" s="48"/>
      <c r="R49" s="48"/>
      <c r="S49" s="48"/>
      <c r="T49" s="48"/>
      <c r="U49" s="48"/>
      <c r="V49" s="48"/>
      <c r="W49" s="48"/>
      <c r="X49" s="48"/>
      <c r="Y49" s="48"/>
      <c r="Z49" s="49"/>
      <c r="AA49" s="49"/>
      <c r="AB49" s="49"/>
      <c r="AC49" s="49"/>
      <c r="AD49" s="49"/>
      <c r="AE49" s="49"/>
      <c r="AF49" s="49"/>
      <c r="AG49" s="49"/>
      <c r="AH49" s="49"/>
      <c r="AI49" s="49"/>
      <c r="AJ49" s="49"/>
      <c r="AK49" s="49"/>
      <c r="AL49" s="49"/>
      <c r="AM49" s="49"/>
      <c r="AN49" s="49"/>
      <c r="AO49" s="49"/>
      <c r="AP49" s="49"/>
      <c r="AQ49" s="49"/>
      <c r="AR49" s="49"/>
      <c r="AS49" s="49"/>
      <c r="AT49" s="50" t="str">
        <f t="shared" si="1"/>
        <v xml:space="preserve"> </v>
      </c>
      <c r="AU49" s="50" t="str">
        <f t="shared" si="0"/>
        <v xml:space="preserve"> </v>
      </c>
    </row>
    <row r="50" spans="1:47" ht="12" customHeight="1" x14ac:dyDescent="0.2">
      <c r="A50" s="148">
        <f>'S. Listesi'!B48</f>
        <v>45</v>
      </c>
      <c r="B50" s="47" t="str">
        <f>IF('S. Listesi'!C48=0," ",'S. Listesi'!C48)</f>
        <v xml:space="preserve"> </v>
      </c>
      <c r="C50" s="259" t="str">
        <f>IF('S. Listesi'!D48=0," ",'S. Listesi'!D48)</f>
        <v xml:space="preserve"> </v>
      </c>
      <c r="D50" s="259"/>
      <c r="E50" s="259"/>
      <c r="F50" s="48"/>
      <c r="G50" s="48"/>
      <c r="H50" s="48"/>
      <c r="I50" s="48"/>
      <c r="J50" s="48"/>
      <c r="K50" s="48"/>
      <c r="L50" s="48"/>
      <c r="M50" s="48"/>
      <c r="N50" s="48"/>
      <c r="O50" s="48"/>
      <c r="P50" s="48"/>
      <c r="Q50" s="48"/>
      <c r="R50" s="48"/>
      <c r="S50" s="48"/>
      <c r="T50" s="48"/>
      <c r="U50" s="48"/>
      <c r="V50" s="48"/>
      <c r="W50" s="48"/>
      <c r="X50" s="48"/>
      <c r="Y50" s="48"/>
      <c r="Z50" s="48"/>
      <c r="AA50" s="48"/>
      <c r="AB50" s="48"/>
      <c r="AC50" s="48"/>
      <c r="AD50" s="48"/>
      <c r="AE50" s="49"/>
      <c r="AF50" s="49"/>
      <c r="AG50" s="49"/>
      <c r="AH50" s="49"/>
      <c r="AI50" s="49"/>
      <c r="AJ50" s="49"/>
      <c r="AK50" s="49"/>
      <c r="AL50" s="49"/>
      <c r="AM50" s="49"/>
      <c r="AN50" s="49"/>
      <c r="AO50" s="49"/>
      <c r="AP50" s="49"/>
      <c r="AQ50" s="49"/>
      <c r="AR50" s="49"/>
      <c r="AS50" s="49"/>
      <c r="AT50" s="50" t="str">
        <f t="shared" si="1"/>
        <v xml:space="preserve"> </v>
      </c>
      <c r="AU50" s="50" t="str">
        <f t="shared" si="0"/>
        <v xml:space="preserve"> </v>
      </c>
    </row>
    <row r="51" spans="1:47" ht="12" customHeight="1" x14ac:dyDescent="0.2">
      <c r="A51" s="148">
        <f>'S. Listesi'!B49</f>
        <v>46</v>
      </c>
      <c r="B51" s="47" t="str">
        <f>IF('S. Listesi'!C49=0," ",'S. Listesi'!C49)</f>
        <v xml:space="preserve"> </v>
      </c>
      <c r="C51" s="259" t="str">
        <f>IF('S. Listesi'!D49=0," ",'S. Listesi'!D49)</f>
        <v xml:space="preserve"> </v>
      </c>
      <c r="D51" s="259"/>
      <c r="E51" s="259"/>
      <c r="F51" s="48"/>
      <c r="G51" s="48"/>
      <c r="H51" s="48"/>
      <c r="I51" s="48"/>
      <c r="J51" s="48"/>
      <c r="K51" s="48"/>
      <c r="L51" s="48"/>
      <c r="M51" s="48"/>
      <c r="N51" s="48"/>
      <c r="O51" s="48"/>
      <c r="P51" s="48"/>
      <c r="Q51" s="48"/>
      <c r="R51" s="48"/>
      <c r="S51" s="48"/>
      <c r="T51" s="48"/>
      <c r="U51" s="48"/>
      <c r="V51" s="48"/>
      <c r="W51" s="48"/>
      <c r="X51" s="48"/>
      <c r="Y51" s="48"/>
      <c r="Z51" s="49"/>
      <c r="AA51" s="49"/>
      <c r="AB51" s="49"/>
      <c r="AC51" s="49"/>
      <c r="AD51" s="49"/>
      <c r="AE51" s="49"/>
      <c r="AF51" s="49"/>
      <c r="AG51" s="49"/>
      <c r="AH51" s="49"/>
      <c r="AI51" s="49"/>
      <c r="AJ51" s="49"/>
      <c r="AK51" s="49"/>
      <c r="AL51" s="49"/>
      <c r="AM51" s="49"/>
      <c r="AN51" s="49"/>
      <c r="AO51" s="49"/>
      <c r="AP51" s="49"/>
      <c r="AQ51" s="49"/>
      <c r="AR51" s="49"/>
      <c r="AS51" s="49"/>
      <c r="AT51" s="50" t="str">
        <f t="shared" si="1"/>
        <v xml:space="preserve"> </v>
      </c>
      <c r="AU51" s="50" t="str">
        <f t="shared" si="0"/>
        <v xml:space="preserve"> </v>
      </c>
    </row>
    <row r="52" spans="1:47" ht="12" customHeight="1" x14ac:dyDescent="0.2">
      <c r="A52" s="148">
        <f>'S. Listesi'!B50</f>
        <v>47</v>
      </c>
      <c r="B52" s="47" t="str">
        <f>IF('S. Listesi'!C50=0," ",'S. Listesi'!C50)</f>
        <v xml:space="preserve"> </v>
      </c>
      <c r="C52" s="259" t="str">
        <f>IF('S. Listesi'!D50=0," ",'S. Listesi'!D50)</f>
        <v xml:space="preserve"> </v>
      </c>
      <c r="D52" s="259"/>
      <c r="E52" s="259"/>
      <c r="F52" s="48"/>
      <c r="G52" s="48"/>
      <c r="H52" s="48"/>
      <c r="I52" s="48"/>
      <c r="J52" s="48"/>
      <c r="K52" s="48"/>
      <c r="L52" s="48"/>
      <c r="M52" s="48"/>
      <c r="N52" s="48"/>
      <c r="O52" s="48"/>
      <c r="P52" s="48"/>
      <c r="Q52" s="48"/>
      <c r="R52" s="48"/>
      <c r="S52" s="48"/>
      <c r="T52" s="48"/>
      <c r="U52" s="48"/>
      <c r="V52" s="48"/>
      <c r="W52" s="48"/>
      <c r="X52" s="48"/>
      <c r="Y52" s="48"/>
      <c r="Z52" s="48"/>
      <c r="AA52" s="48"/>
      <c r="AB52" s="48"/>
      <c r="AC52" s="48"/>
      <c r="AD52" s="48"/>
      <c r="AE52" s="49"/>
      <c r="AF52" s="49"/>
      <c r="AG52" s="49"/>
      <c r="AH52" s="49"/>
      <c r="AI52" s="49"/>
      <c r="AJ52" s="49"/>
      <c r="AK52" s="49"/>
      <c r="AL52" s="49"/>
      <c r="AM52" s="49"/>
      <c r="AN52" s="49"/>
      <c r="AO52" s="49"/>
      <c r="AP52" s="49"/>
      <c r="AQ52" s="49"/>
      <c r="AR52" s="49"/>
      <c r="AS52" s="49"/>
      <c r="AT52" s="50" t="str">
        <f t="shared" si="1"/>
        <v xml:space="preserve"> </v>
      </c>
      <c r="AU52" s="50" t="str">
        <f t="shared" si="0"/>
        <v xml:space="preserve"> </v>
      </c>
    </row>
    <row r="53" spans="1:47" ht="12" customHeight="1" x14ac:dyDescent="0.2">
      <c r="A53" s="148">
        <f>'S. Listesi'!B51</f>
        <v>48</v>
      </c>
      <c r="B53" s="47" t="str">
        <f>IF('S. Listesi'!C51=0," ",'S. Listesi'!C51)</f>
        <v xml:space="preserve"> </v>
      </c>
      <c r="C53" s="259" t="str">
        <f>IF('S. Listesi'!D51=0," ",'S. Listesi'!D51)</f>
        <v xml:space="preserve"> </v>
      </c>
      <c r="D53" s="259"/>
      <c r="E53" s="259"/>
      <c r="F53" s="48"/>
      <c r="G53" s="48"/>
      <c r="H53" s="48"/>
      <c r="I53" s="48"/>
      <c r="J53" s="48"/>
      <c r="K53" s="48"/>
      <c r="L53" s="48"/>
      <c r="M53" s="48"/>
      <c r="N53" s="48"/>
      <c r="O53" s="48"/>
      <c r="P53" s="48"/>
      <c r="Q53" s="48"/>
      <c r="R53" s="48"/>
      <c r="S53" s="48"/>
      <c r="T53" s="48"/>
      <c r="U53" s="48"/>
      <c r="V53" s="48"/>
      <c r="W53" s="48"/>
      <c r="X53" s="48"/>
      <c r="Y53" s="48"/>
      <c r="Z53" s="49"/>
      <c r="AA53" s="49"/>
      <c r="AB53" s="49"/>
      <c r="AC53" s="49"/>
      <c r="AD53" s="49"/>
      <c r="AE53" s="49"/>
      <c r="AF53" s="49"/>
      <c r="AG53" s="49"/>
      <c r="AH53" s="49"/>
      <c r="AI53" s="49"/>
      <c r="AJ53" s="49"/>
      <c r="AK53" s="49"/>
      <c r="AL53" s="49"/>
      <c r="AM53" s="49"/>
      <c r="AN53" s="49"/>
      <c r="AO53" s="49"/>
      <c r="AP53" s="49"/>
      <c r="AQ53" s="49"/>
      <c r="AR53" s="49"/>
      <c r="AS53" s="49"/>
      <c r="AT53" s="50" t="str">
        <f t="shared" si="1"/>
        <v xml:space="preserve"> </v>
      </c>
      <c r="AU53" s="50" t="str">
        <f t="shared" si="0"/>
        <v xml:space="preserve"> </v>
      </c>
    </row>
    <row r="54" spans="1:47" ht="12" customHeight="1" x14ac:dyDescent="0.2">
      <c r="A54" s="148">
        <f>'S. Listesi'!B52</f>
        <v>49</v>
      </c>
      <c r="B54" s="47" t="str">
        <f>IF('S. Listesi'!C52=0," ",'S. Listesi'!C52)</f>
        <v xml:space="preserve"> </v>
      </c>
      <c r="C54" s="259" t="str">
        <f>IF('S. Listesi'!D52=0," ",'S. Listesi'!D52)</f>
        <v xml:space="preserve"> </v>
      </c>
      <c r="D54" s="259"/>
      <c r="E54" s="259"/>
      <c r="F54" s="48"/>
      <c r="G54" s="48"/>
      <c r="H54" s="48"/>
      <c r="I54" s="48"/>
      <c r="J54" s="48"/>
      <c r="K54" s="48"/>
      <c r="L54" s="48"/>
      <c r="M54" s="48"/>
      <c r="N54" s="48"/>
      <c r="O54" s="48"/>
      <c r="P54" s="48"/>
      <c r="Q54" s="48"/>
      <c r="R54" s="48"/>
      <c r="S54" s="48"/>
      <c r="T54" s="48"/>
      <c r="U54" s="48"/>
      <c r="V54" s="48"/>
      <c r="W54" s="48"/>
      <c r="X54" s="48"/>
      <c r="Y54" s="48"/>
      <c r="Z54" s="48"/>
      <c r="AA54" s="48"/>
      <c r="AB54" s="48"/>
      <c r="AC54" s="48"/>
      <c r="AD54" s="48"/>
      <c r="AE54" s="49"/>
      <c r="AF54" s="49"/>
      <c r="AG54" s="49"/>
      <c r="AH54" s="49"/>
      <c r="AI54" s="49"/>
      <c r="AJ54" s="49"/>
      <c r="AK54" s="49"/>
      <c r="AL54" s="49"/>
      <c r="AM54" s="49"/>
      <c r="AN54" s="49"/>
      <c r="AO54" s="49"/>
      <c r="AP54" s="49"/>
      <c r="AQ54" s="49"/>
      <c r="AR54" s="49"/>
      <c r="AS54" s="49"/>
      <c r="AT54" s="50" t="str">
        <f t="shared" si="1"/>
        <v xml:space="preserve"> </v>
      </c>
      <c r="AU54" s="50" t="str">
        <f t="shared" si="0"/>
        <v xml:space="preserve"> </v>
      </c>
    </row>
    <row r="55" spans="1:47" ht="12" customHeight="1" x14ac:dyDescent="0.2">
      <c r="A55" s="148">
        <f>'S. Listesi'!B53</f>
        <v>50</v>
      </c>
      <c r="B55" s="47" t="str">
        <f>IF('S. Listesi'!C53=0," ",'S. Listesi'!C53)</f>
        <v xml:space="preserve"> </v>
      </c>
      <c r="C55" s="259" t="str">
        <f>IF('S. Listesi'!D53=0," ",'S. Listesi'!D53)</f>
        <v xml:space="preserve"> </v>
      </c>
      <c r="D55" s="259"/>
      <c r="E55" s="259"/>
      <c r="F55" s="48"/>
      <c r="G55" s="48"/>
      <c r="H55" s="48"/>
      <c r="I55" s="48"/>
      <c r="J55" s="48"/>
      <c r="K55" s="48"/>
      <c r="L55" s="48"/>
      <c r="M55" s="48"/>
      <c r="N55" s="48"/>
      <c r="O55" s="48"/>
      <c r="P55" s="48"/>
      <c r="Q55" s="48"/>
      <c r="R55" s="48"/>
      <c r="S55" s="48"/>
      <c r="T55" s="48"/>
      <c r="U55" s="48"/>
      <c r="V55" s="48"/>
      <c r="W55" s="48"/>
      <c r="X55" s="48"/>
      <c r="Y55" s="48"/>
      <c r="Z55" s="49"/>
      <c r="AA55" s="49"/>
      <c r="AB55" s="49"/>
      <c r="AC55" s="49"/>
      <c r="AD55" s="49"/>
      <c r="AE55" s="49"/>
      <c r="AF55" s="49"/>
      <c r="AG55" s="49"/>
      <c r="AH55" s="49"/>
      <c r="AI55" s="49"/>
      <c r="AJ55" s="49"/>
      <c r="AK55" s="49"/>
      <c r="AL55" s="49"/>
      <c r="AM55" s="49"/>
      <c r="AN55" s="49"/>
      <c r="AO55" s="49"/>
      <c r="AP55" s="49"/>
      <c r="AQ55" s="49"/>
      <c r="AR55" s="49"/>
      <c r="AS55" s="49"/>
      <c r="AT55" s="50" t="str">
        <f t="shared" si="1"/>
        <v xml:space="preserve"> </v>
      </c>
      <c r="AU55" s="50" t="str">
        <f t="shared" si="0"/>
        <v xml:space="preserve"> </v>
      </c>
    </row>
    <row r="56" spans="1:47" ht="12" customHeight="1" x14ac:dyDescent="0.2">
      <c r="A56" s="148">
        <f>'S. Listesi'!B54</f>
        <v>51</v>
      </c>
      <c r="B56" s="47" t="str">
        <f>IF('S. Listesi'!C54=0," ",'S. Listesi'!C54)</f>
        <v xml:space="preserve"> </v>
      </c>
      <c r="C56" s="259" t="str">
        <f>IF('S. Listesi'!D54=0," ",'S. Listesi'!D54)</f>
        <v xml:space="preserve"> </v>
      </c>
      <c r="D56" s="259"/>
      <c r="E56" s="259"/>
      <c r="F56" s="48"/>
      <c r="G56" s="48"/>
      <c r="H56" s="48"/>
      <c r="I56" s="48"/>
      <c r="J56" s="48"/>
      <c r="K56" s="48"/>
      <c r="L56" s="48"/>
      <c r="M56" s="48"/>
      <c r="N56" s="48"/>
      <c r="O56" s="48"/>
      <c r="P56" s="48"/>
      <c r="Q56" s="48"/>
      <c r="R56" s="48"/>
      <c r="S56" s="48"/>
      <c r="T56" s="48"/>
      <c r="U56" s="48"/>
      <c r="V56" s="48"/>
      <c r="W56" s="48"/>
      <c r="X56" s="48"/>
      <c r="Y56" s="48"/>
      <c r="Z56" s="48"/>
      <c r="AA56" s="48"/>
      <c r="AB56" s="48"/>
      <c r="AC56" s="48"/>
      <c r="AD56" s="48"/>
      <c r="AE56" s="49"/>
      <c r="AF56" s="49"/>
      <c r="AG56" s="49"/>
      <c r="AH56" s="49"/>
      <c r="AI56" s="49"/>
      <c r="AJ56" s="49"/>
      <c r="AK56" s="49"/>
      <c r="AL56" s="49"/>
      <c r="AM56" s="49"/>
      <c r="AN56" s="49"/>
      <c r="AO56" s="49"/>
      <c r="AP56" s="49"/>
      <c r="AQ56" s="49"/>
      <c r="AR56" s="49"/>
      <c r="AS56" s="49"/>
      <c r="AT56" s="50" t="str">
        <f t="shared" si="1"/>
        <v xml:space="preserve"> </v>
      </c>
      <c r="AU56" s="50" t="str">
        <f t="shared" si="0"/>
        <v xml:space="preserve"> </v>
      </c>
    </row>
    <row r="57" spans="1:47" ht="12" customHeight="1" x14ac:dyDescent="0.2">
      <c r="A57" s="148">
        <f>'S. Listesi'!B55</f>
        <v>52</v>
      </c>
      <c r="B57" s="47" t="str">
        <f>IF('S. Listesi'!C55=0," ",'S. Listesi'!C55)</f>
        <v xml:space="preserve"> </v>
      </c>
      <c r="C57" s="259" t="str">
        <f>IF('S. Listesi'!D55=0," ",'S. Listesi'!D55)</f>
        <v xml:space="preserve"> </v>
      </c>
      <c r="D57" s="259"/>
      <c r="E57" s="259"/>
      <c r="F57" s="48"/>
      <c r="G57" s="48"/>
      <c r="H57" s="48"/>
      <c r="I57" s="48"/>
      <c r="J57" s="48"/>
      <c r="K57" s="48"/>
      <c r="L57" s="48"/>
      <c r="M57" s="48"/>
      <c r="N57" s="48"/>
      <c r="O57" s="48"/>
      <c r="P57" s="48"/>
      <c r="Q57" s="48"/>
      <c r="R57" s="48"/>
      <c r="S57" s="48"/>
      <c r="T57" s="48"/>
      <c r="U57" s="48"/>
      <c r="V57" s="48"/>
      <c r="W57" s="48"/>
      <c r="X57" s="48"/>
      <c r="Y57" s="48"/>
      <c r="Z57" s="49"/>
      <c r="AA57" s="49"/>
      <c r="AB57" s="49"/>
      <c r="AC57" s="49"/>
      <c r="AD57" s="49"/>
      <c r="AE57" s="49"/>
      <c r="AF57" s="49"/>
      <c r="AG57" s="49"/>
      <c r="AH57" s="49"/>
      <c r="AI57" s="49"/>
      <c r="AJ57" s="49"/>
      <c r="AK57" s="49"/>
      <c r="AL57" s="49"/>
      <c r="AM57" s="49"/>
      <c r="AN57" s="49"/>
      <c r="AO57" s="49"/>
      <c r="AP57" s="49"/>
      <c r="AQ57" s="49"/>
      <c r="AR57" s="49"/>
      <c r="AS57" s="49"/>
      <c r="AT57" s="50" t="str">
        <f t="shared" si="1"/>
        <v xml:space="preserve"> </v>
      </c>
      <c r="AU57" s="50" t="str">
        <f t="shared" si="0"/>
        <v xml:space="preserve"> </v>
      </c>
    </row>
    <row r="58" spans="1:47" ht="12" customHeight="1" x14ac:dyDescent="0.2">
      <c r="A58" s="148">
        <f>'S. Listesi'!B56</f>
        <v>53</v>
      </c>
      <c r="B58" s="47" t="str">
        <f>IF('S. Listesi'!C56=0," ",'S. Listesi'!C56)</f>
        <v xml:space="preserve"> </v>
      </c>
      <c r="C58" s="259" t="str">
        <f>IF('S. Listesi'!D56=0," ",'S. Listesi'!D56)</f>
        <v xml:space="preserve"> </v>
      </c>
      <c r="D58" s="259"/>
      <c r="E58" s="259"/>
      <c r="F58" s="48"/>
      <c r="G58" s="48"/>
      <c r="H58" s="48"/>
      <c r="I58" s="48"/>
      <c r="J58" s="48"/>
      <c r="K58" s="48"/>
      <c r="L58" s="48"/>
      <c r="M58" s="48"/>
      <c r="N58" s="48"/>
      <c r="O58" s="48"/>
      <c r="P58" s="48"/>
      <c r="Q58" s="48"/>
      <c r="R58" s="48"/>
      <c r="S58" s="48"/>
      <c r="T58" s="48"/>
      <c r="U58" s="48"/>
      <c r="V58" s="48"/>
      <c r="W58" s="48"/>
      <c r="X58" s="48"/>
      <c r="Y58" s="48"/>
      <c r="Z58" s="48"/>
      <c r="AA58" s="48"/>
      <c r="AB58" s="48"/>
      <c r="AC58" s="48"/>
      <c r="AD58" s="48"/>
      <c r="AE58" s="49"/>
      <c r="AF58" s="49"/>
      <c r="AG58" s="49"/>
      <c r="AH58" s="49"/>
      <c r="AI58" s="49"/>
      <c r="AJ58" s="49"/>
      <c r="AK58" s="49"/>
      <c r="AL58" s="49"/>
      <c r="AM58" s="49"/>
      <c r="AN58" s="49"/>
      <c r="AO58" s="49"/>
      <c r="AP58" s="49"/>
      <c r="AQ58" s="49"/>
      <c r="AR58" s="49"/>
      <c r="AS58" s="49"/>
      <c r="AT58" s="50" t="str">
        <f t="shared" si="1"/>
        <v xml:space="preserve"> </v>
      </c>
      <c r="AU58" s="50" t="str">
        <f t="shared" si="0"/>
        <v xml:space="preserve"> </v>
      </c>
    </row>
    <row r="59" spans="1:47" ht="12" customHeight="1" x14ac:dyDescent="0.2">
      <c r="A59" s="148">
        <f>'S. Listesi'!B57</f>
        <v>54</v>
      </c>
      <c r="B59" s="47" t="str">
        <f>IF('S. Listesi'!C57=0," ",'S. Listesi'!C57)</f>
        <v xml:space="preserve"> </v>
      </c>
      <c r="C59" s="259" t="str">
        <f>IF('S. Listesi'!D57=0," ",'S. Listesi'!D57)</f>
        <v xml:space="preserve"> </v>
      </c>
      <c r="D59" s="259"/>
      <c r="E59" s="259"/>
      <c r="F59" s="48"/>
      <c r="G59" s="48"/>
      <c r="H59" s="48"/>
      <c r="I59" s="48"/>
      <c r="J59" s="48"/>
      <c r="K59" s="48"/>
      <c r="L59" s="48"/>
      <c r="M59" s="48"/>
      <c r="N59" s="48"/>
      <c r="O59" s="48"/>
      <c r="P59" s="48"/>
      <c r="Q59" s="48"/>
      <c r="R59" s="48"/>
      <c r="S59" s="48"/>
      <c r="T59" s="48"/>
      <c r="U59" s="48"/>
      <c r="V59" s="48"/>
      <c r="W59" s="48"/>
      <c r="X59" s="48"/>
      <c r="Y59" s="48"/>
      <c r="Z59" s="49"/>
      <c r="AA59" s="49"/>
      <c r="AB59" s="49"/>
      <c r="AC59" s="49"/>
      <c r="AD59" s="49"/>
      <c r="AE59" s="49"/>
      <c r="AF59" s="49"/>
      <c r="AG59" s="49"/>
      <c r="AH59" s="49"/>
      <c r="AI59" s="49"/>
      <c r="AJ59" s="49"/>
      <c r="AK59" s="49"/>
      <c r="AL59" s="49"/>
      <c r="AM59" s="49"/>
      <c r="AN59" s="49"/>
      <c r="AO59" s="49"/>
      <c r="AP59" s="49"/>
      <c r="AQ59" s="49"/>
      <c r="AR59" s="49"/>
      <c r="AS59" s="49"/>
      <c r="AT59" s="50" t="str">
        <f t="shared" si="1"/>
        <v xml:space="preserve"> </v>
      </c>
      <c r="AU59" s="50" t="str">
        <f t="shared" si="0"/>
        <v xml:space="preserve"> </v>
      </c>
    </row>
    <row r="60" spans="1:47" ht="12" customHeight="1" x14ac:dyDescent="0.2">
      <c r="A60" s="148">
        <f>'S. Listesi'!B58</f>
        <v>55</v>
      </c>
      <c r="B60" s="47" t="str">
        <f>IF('S. Listesi'!C58=0," ",'S. Listesi'!C58)</f>
        <v xml:space="preserve"> </v>
      </c>
      <c r="C60" s="259" t="str">
        <f>IF('S. Listesi'!D58=0," ",'S. Listesi'!D58)</f>
        <v xml:space="preserve"> </v>
      </c>
      <c r="D60" s="259"/>
      <c r="E60" s="259"/>
      <c r="F60" s="48"/>
      <c r="G60" s="48"/>
      <c r="H60" s="48"/>
      <c r="I60" s="48"/>
      <c r="J60" s="48"/>
      <c r="K60" s="48"/>
      <c r="L60" s="48"/>
      <c r="M60" s="48"/>
      <c r="N60" s="48"/>
      <c r="O60" s="48"/>
      <c r="P60" s="48"/>
      <c r="Q60" s="48"/>
      <c r="R60" s="48"/>
      <c r="S60" s="48"/>
      <c r="T60" s="48"/>
      <c r="U60" s="48"/>
      <c r="V60" s="48"/>
      <c r="W60" s="48"/>
      <c r="X60" s="48"/>
      <c r="Y60" s="48"/>
      <c r="Z60" s="48"/>
      <c r="AA60" s="48"/>
      <c r="AB60" s="48"/>
      <c r="AC60" s="48"/>
      <c r="AD60" s="48"/>
      <c r="AE60" s="49"/>
      <c r="AF60" s="49"/>
      <c r="AG60" s="49"/>
      <c r="AH60" s="49"/>
      <c r="AI60" s="49"/>
      <c r="AJ60" s="49"/>
      <c r="AK60" s="49"/>
      <c r="AL60" s="49"/>
      <c r="AM60" s="49"/>
      <c r="AN60" s="49"/>
      <c r="AO60" s="49"/>
      <c r="AP60" s="49"/>
      <c r="AQ60" s="49"/>
      <c r="AR60" s="49"/>
      <c r="AS60" s="49"/>
      <c r="AT60" s="50" t="str">
        <f t="shared" si="1"/>
        <v xml:space="preserve"> </v>
      </c>
      <c r="AU60" s="50" t="str">
        <f t="shared" si="0"/>
        <v xml:space="preserve"> </v>
      </c>
    </row>
    <row r="61" spans="1:47" ht="12" customHeight="1" x14ac:dyDescent="0.2">
      <c r="A61" s="148">
        <f>'S. Listesi'!B59</f>
        <v>56</v>
      </c>
      <c r="B61" s="47" t="str">
        <f>IF('S. Listesi'!C59=0," ",'S. Listesi'!C59)</f>
        <v xml:space="preserve"> </v>
      </c>
      <c r="C61" s="259" t="str">
        <f>IF('S. Listesi'!D59=0," ",'S. Listesi'!D59)</f>
        <v xml:space="preserve"> </v>
      </c>
      <c r="D61" s="259"/>
      <c r="E61" s="259"/>
      <c r="F61" s="48"/>
      <c r="G61" s="48"/>
      <c r="H61" s="48"/>
      <c r="I61" s="48"/>
      <c r="J61" s="48"/>
      <c r="K61" s="48"/>
      <c r="L61" s="48"/>
      <c r="M61" s="48"/>
      <c r="N61" s="48"/>
      <c r="O61" s="48"/>
      <c r="P61" s="48"/>
      <c r="Q61" s="48"/>
      <c r="R61" s="48"/>
      <c r="S61" s="48"/>
      <c r="T61" s="48"/>
      <c r="U61" s="48"/>
      <c r="V61" s="48"/>
      <c r="W61" s="48"/>
      <c r="X61" s="48"/>
      <c r="Y61" s="48"/>
      <c r="Z61" s="49"/>
      <c r="AA61" s="49"/>
      <c r="AB61" s="49"/>
      <c r="AC61" s="49"/>
      <c r="AD61" s="49"/>
      <c r="AE61" s="49"/>
      <c r="AF61" s="49"/>
      <c r="AG61" s="49"/>
      <c r="AH61" s="49"/>
      <c r="AI61" s="49"/>
      <c r="AJ61" s="49"/>
      <c r="AK61" s="49"/>
      <c r="AL61" s="49"/>
      <c r="AM61" s="49"/>
      <c r="AN61" s="49"/>
      <c r="AO61" s="49"/>
      <c r="AP61" s="49"/>
      <c r="AQ61" s="49"/>
      <c r="AR61" s="49"/>
      <c r="AS61" s="49"/>
      <c r="AT61" s="50" t="str">
        <f t="shared" si="1"/>
        <v xml:space="preserve"> </v>
      </c>
      <c r="AU61" s="50" t="str">
        <f t="shared" si="0"/>
        <v xml:space="preserve"> </v>
      </c>
    </row>
    <row r="62" spans="1:47" ht="12" customHeight="1" x14ac:dyDescent="0.2">
      <c r="A62" s="148">
        <f>'S. Listesi'!B60</f>
        <v>57</v>
      </c>
      <c r="B62" s="47" t="str">
        <f>IF('S. Listesi'!C60=0," ",'S. Listesi'!C60)</f>
        <v xml:space="preserve"> </v>
      </c>
      <c r="C62" s="259" t="str">
        <f>IF('S. Listesi'!D60=0," ",'S. Listesi'!D60)</f>
        <v xml:space="preserve"> </v>
      </c>
      <c r="D62" s="259"/>
      <c r="E62" s="259"/>
      <c r="F62" s="48"/>
      <c r="G62" s="48"/>
      <c r="H62" s="48"/>
      <c r="I62" s="48"/>
      <c r="J62" s="48"/>
      <c r="K62" s="48"/>
      <c r="L62" s="48"/>
      <c r="M62" s="48"/>
      <c r="N62" s="48"/>
      <c r="O62" s="48"/>
      <c r="P62" s="48"/>
      <c r="Q62" s="48"/>
      <c r="R62" s="48"/>
      <c r="S62" s="48"/>
      <c r="T62" s="48"/>
      <c r="U62" s="48"/>
      <c r="V62" s="48"/>
      <c r="W62" s="48"/>
      <c r="X62" s="48"/>
      <c r="Y62" s="48"/>
      <c r="Z62" s="48"/>
      <c r="AA62" s="48"/>
      <c r="AB62" s="48"/>
      <c r="AC62" s="48"/>
      <c r="AD62" s="48"/>
      <c r="AE62" s="49"/>
      <c r="AF62" s="49"/>
      <c r="AG62" s="49"/>
      <c r="AH62" s="49"/>
      <c r="AI62" s="49"/>
      <c r="AJ62" s="49"/>
      <c r="AK62" s="49"/>
      <c r="AL62" s="49"/>
      <c r="AM62" s="49"/>
      <c r="AN62" s="49"/>
      <c r="AO62" s="49"/>
      <c r="AP62" s="49"/>
      <c r="AQ62" s="49"/>
      <c r="AR62" s="49"/>
      <c r="AS62" s="49"/>
      <c r="AT62" s="50" t="str">
        <f t="shared" si="1"/>
        <v xml:space="preserve"> </v>
      </c>
      <c r="AU62" s="50" t="str">
        <f t="shared" si="0"/>
        <v xml:space="preserve"> </v>
      </c>
    </row>
    <row r="63" spans="1:47" ht="12" customHeight="1" x14ac:dyDescent="0.2">
      <c r="A63" s="148">
        <f>'S. Listesi'!B61</f>
        <v>58</v>
      </c>
      <c r="B63" s="47" t="str">
        <f>IF('S. Listesi'!C61=0," ",'S. Listesi'!C61)</f>
        <v xml:space="preserve"> </v>
      </c>
      <c r="C63" s="259" t="str">
        <f>IF('S. Listesi'!D61=0," ",'S. Listesi'!D61)</f>
        <v xml:space="preserve"> </v>
      </c>
      <c r="D63" s="259"/>
      <c r="E63" s="259"/>
      <c r="F63" s="48"/>
      <c r="G63" s="48"/>
      <c r="H63" s="48"/>
      <c r="I63" s="48"/>
      <c r="J63" s="48"/>
      <c r="K63" s="48"/>
      <c r="L63" s="48"/>
      <c r="M63" s="48"/>
      <c r="N63" s="48"/>
      <c r="O63" s="48"/>
      <c r="P63" s="48"/>
      <c r="Q63" s="48"/>
      <c r="R63" s="48"/>
      <c r="S63" s="48"/>
      <c r="T63" s="48"/>
      <c r="U63" s="48"/>
      <c r="V63" s="48"/>
      <c r="W63" s="48"/>
      <c r="X63" s="48"/>
      <c r="Y63" s="48"/>
      <c r="Z63" s="49"/>
      <c r="AA63" s="49"/>
      <c r="AB63" s="49"/>
      <c r="AC63" s="49"/>
      <c r="AD63" s="49"/>
      <c r="AE63" s="49"/>
      <c r="AF63" s="49"/>
      <c r="AG63" s="49"/>
      <c r="AH63" s="49"/>
      <c r="AI63" s="49"/>
      <c r="AJ63" s="49"/>
      <c r="AK63" s="49"/>
      <c r="AL63" s="49"/>
      <c r="AM63" s="49"/>
      <c r="AN63" s="49"/>
      <c r="AO63" s="49"/>
      <c r="AP63" s="49"/>
      <c r="AQ63" s="49"/>
      <c r="AR63" s="49"/>
      <c r="AS63" s="49"/>
      <c r="AT63" s="50" t="str">
        <f t="shared" si="1"/>
        <v xml:space="preserve"> </v>
      </c>
      <c r="AU63" s="50" t="str">
        <f t="shared" si="0"/>
        <v xml:space="preserve"> </v>
      </c>
    </row>
    <row r="64" spans="1:47" ht="12" customHeight="1" x14ac:dyDescent="0.2">
      <c r="A64" s="148">
        <f>'S. Listesi'!B62</f>
        <v>59</v>
      </c>
      <c r="B64" s="47" t="str">
        <f>IF('S. Listesi'!C62=0," ",'S. Listesi'!C62)</f>
        <v xml:space="preserve"> </v>
      </c>
      <c r="C64" s="259" t="str">
        <f>IF('S. Listesi'!D62=0," ",'S. Listesi'!D62)</f>
        <v xml:space="preserve"> </v>
      </c>
      <c r="D64" s="259"/>
      <c r="E64" s="259"/>
      <c r="F64" s="48"/>
      <c r="G64" s="48"/>
      <c r="H64" s="48"/>
      <c r="I64" s="48"/>
      <c r="J64" s="48"/>
      <c r="K64" s="48"/>
      <c r="L64" s="48"/>
      <c r="M64" s="48"/>
      <c r="N64" s="48"/>
      <c r="O64" s="48"/>
      <c r="P64" s="48"/>
      <c r="Q64" s="48"/>
      <c r="R64" s="48"/>
      <c r="S64" s="48"/>
      <c r="T64" s="48"/>
      <c r="U64" s="48"/>
      <c r="V64" s="48"/>
      <c r="W64" s="48"/>
      <c r="X64" s="48"/>
      <c r="Y64" s="48"/>
      <c r="Z64" s="48"/>
      <c r="AA64" s="48"/>
      <c r="AB64" s="48"/>
      <c r="AC64" s="48"/>
      <c r="AD64" s="48"/>
      <c r="AE64" s="49"/>
      <c r="AF64" s="49"/>
      <c r="AG64" s="49"/>
      <c r="AH64" s="49"/>
      <c r="AI64" s="49"/>
      <c r="AJ64" s="49"/>
      <c r="AK64" s="49"/>
      <c r="AL64" s="49"/>
      <c r="AM64" s="49"/>
      <c r="AN64" s="49"/>
      <c r="AO64" s="49"/>
      <c r="AP64" s="49"/>
      <c r="AQ64" s="49"/>
      <c r="AR64" s="49"/>
      <c r="AS64" s="49"/>
      <c r="AT64" s="50" t="str">
        <f t="shared" si="1"/>
        <v xml:space="preserve"> </v>
      </c>
      <c r="AU64" s="50" t="str">
        <f t="shared" si="0"/>
        <v xml:space="preserve"> </v>
      </c>
    </row>
    <row r="65" spans="1:47" ht="12" customHeight="1" x14ac:dyDescent="0.2">
      <c r="A65" s="148">
        <f>'S. Listesi'!B63</f>
        <v>60</v>
      </c>
      <c r="B65" s="47" t="str">
        <f>IF('S. Listesi'!C63=0," ",'S. Listesi'!C63)</f>
        <v xml:space="preserve"> </v>
      </c>
      <c r="C65" s="259" t="str">
        <f>IF('S. Listesi'!D63=0," ",'S. Listesi'!D63)</f>
        <v xml:space="preserve"> </v>
      </c>
      <c r="D65" s="259"/>
      <c r="E65" s="259"/>
      <c r="F65" s="48"/>
      <c r="G65" s="48"/>
      <c r="H65" s="48"/>
      <c r="I65" s="48"/>
      <c r="J65" s="48"/>
      <c r="K65" s="48"/>
      <c r="L65" s="48"/>
      <c r="M65" s="48"/>
      <c r="N65" s="48"/>
      <c r="O65" s="48"/>
      <c r="P65" s="48"/>
      <c r="Q65" s="48"/>
      <c r="R65" s="48"/>
      <c r="S65" s="48"/>
      <c r="T65" s="48"/>
      <c r="U65" s="48"/>
      <c r="V65" s="48"/>
      <c r="W65" s="48"/>
      <c r="X65" s="48"/>
      <c r="Y65" s="48"/>
      <c r="Z65" s="49"/>
      <c r="AA65" s="49"/>
      <c r="AB65" s="49"/>
      <c r="AC65" s="49"/>
      <c r="AD65" s="49"/>
      <c r="AE65" s="49"/>
      <c r="AF65" s="49"/>
      <c r="AG65" s="49"/>
      <c r="AH65" s="49"/>
      <c r="AI65" s="49"/>
      <c r="AJ65" s="49"/>
      <c r="AK65" s="49"/>
      <c r="AL65" s="49"/>
      <c r="AM65" s="49"/>
      <c r="AN65" s="49"/>
      <c r="AO65" s="49"/>
      <c r="AP65" s="49"/>
      <c r="AQ65" s="49"/>
      <c r="AR65" s="49"/>
      <c r="AS65" s="49"/>
      <c r="AT65" s="50" t="str">
        <f t="shared" si="1"/>
        <v xml:space="preserve"> </v>
      </c>
      <c r="AU65" s="50" t="str">
        <f t="shared" si="0"/>
        <v xml:space="preserve"> </v>
      </c>
    </row>
    <row r="66" spans="1:47" ht="12" customHeight="1" x14ac:dyDescent="0.2">
      <c r="A66" s="148">
        <f>'S. Listesi'!B64</f>
        <v>61</v>
      </c>
      <c r="B66" s="47" t="str">
        <f>IF('S. Listesi'!C64=0," ",'S. Listesi'!C64)</f>
        <v xml:space="preserve"> </v>
      </c>
      <c r="C66" s="259" t="str">
        <f>IF('S. Listesi'!D64=0," ",'S. Listesi'!D64)</f>
        <v xml:space="preserve"> </v>
      </c>
      <c r="D66" s="259"/>
      <c r="E66" s="259"/>
      <c r="F66" s="48"/>
      <c r="G66" s="48"/>
      <c r="H66" s="48"/>
      <c r="I66" s="48"/>
      <c r="J66" s="48"/>
      <c r="K66" s="48"/>
      <c r="L66" s="48"/>
      <c r="M66" s="48"/>
      <c r="N66" s="48"/>
      <c r="O66" s="48"/>
      <c r="P66" s="48"/>
      <c r="Q66" s="48"/>
      <c r="R66" s="48"/>
      <c r="S66" s="48"/>
      <c r="T66" s="48"/>
      <c r="U66" s="48"/>
      <c r="V66" s="48"/>
      <c r="W66" s="48"/>
      <c r="X66" s="48"/>
      <c r="Y66" s="48"/>
      <c r="Z66" s="49"/>
      <c r="AA66" s="49"/>
      <c r="AB66" s="49"/>
      <c r="AC66" s="49"/>
      <c r="AD66" s="49"/>
      <c r="AE66" s="49"/>
      <c r="AF66" s="49"/>
      <c r="AG66" s="49"/>
      <c r="AH66" s="49"/>
      <c r="AI66" s="49"/>
      <c r="AJ66" s="49"/>
      <c r="AK66" s="49"/>
      <c r="AL66" s="49"/>
      <c r="AM66" s="49"/>
      <c r="AN66" s="49"/>
      <c r="AO66" s="49"/>
      <c r="AP66" s="49"/>
      <c r="AQ66" s="49"/>
      <c r="AR66" s="49"/>
      <c r="AS66" s="49"/>
      <c r="AT66" s="50" t="str">
        <f t="shared" si="1"/>
        <v xml:space="preserve"> </v>
      </c>
      <c r="AU66" s="50" t="str">
        <f t="shared" si="0"/>
        <v xml:space="preserve"> </v>
      </c>
    </row>
    <row r="67" spans="1:47" ht="12" customHeight="1" x14ac:dyDescent="0.2">
      <c r="A67" s="148">
        <f>'S. Listesi'!B65</f>
        <v>62</v>
      </c>
      <c r="B67" s="47" t="str">
        <f>IF('S. Listesi'!C65=0," ",'S. Listesi'!C65)</f>
        <v xml:space="preserve"> </v>
      </c>
      <c r="C67" s="259" t="str">
        <f>IF('S. Listesi'!D65=0," ",'S. Listesi'!D65)</f>
        <v xml:space="preserve"> </v>
      </c>
      <c r="D67" s="259"/>
      <c r="E67" s="259"/>
      <c r="F67" s="48"/>
      <c r="G67" s="48"/>
      <c r="H67" s="48"/>
      <c r="I67" s="48"/>
      <c r="J67" s="48"/>
      <c r="K67" s="48"/>
      <c r="L67" s="48"/>
      <c r="M67" s="48"/>
      <c r="N67" s="48"/>
      <c r="O67" s="48"/>
      <c r="P67" s="48"/>
      <c r="Q67" s="48"/>
      <c r="R67" s="48"/>
      <c r="S67" s="48"/>
      <c r="T67" s="48"/>
      <c r="U67" s="48"/>
      <c r="V67" s="48"/>
      <c r="W67" s="48"/>
      <c r="X67" s="48"/>
      <c r="Y67" s="48"/>
      <c r="Z67" s="49"/>
      <c r="AA67" s="49"/>
      <c r="AB67" s="49"/>
      <c r="AC67" s="49"/>
      <c r="AD67" s="49"/>
      <c r="AE67" s="49"/>
      <c r="AF67" s="49"/>
      <c r="AG67" s="49"/>
      <c r="AH67" s="49"/>
      <c r="AI67" s="49"/>
      <c r="AJ67" s="49"/>
      <c r="AK67" s="49"/>
      <c r="AL67" s="49"/>
      <c r="AM67" s="49"/>
      <c r="AN67" s="49"/>
      <c r="AO67" s="49"/>
      <c r="AP67" s="49"/>
      <c r="AQ67" s="49"/>
      <c r="AR67" s="49"/>
      <c r="AS67" s="49"/>
      <c r="AT67" s="50" t="str">
        <f t="shared" si="1"/>
        <v xml:space="preserve"> </v>
      </c>
      <c r="AU67" s="50" t="str">
        <f t="shared" si="0"/>
        <v xml:space="preserve"> </v>
      </c>
    </row>
    <row r="68" spans="1:47" ht="12" customHeight="1" x14ac:dyDescent="0.2">
      <c r="A68" s="148">
        <f>'S. Listesi'!B66</f>
        <v>63</v>
      </c>
      <c r="B68" s="47" t="str">
        <f>IF('S. Listesi'!C66=0," ",'S. Listesi'!C66)</f>
        <v xml:space="preserve"> </v>
      </c>
      <c r="C68" s="259" t="str">
        <f>IF('S. Listesi'!D66=0," ",'S. Listesi'!D66)</f>
        <v xml:space="preserve"> </v>
      </c>
      <c r="D68" s="259"/>
      <c r="E68" s="259"/>
      <c r="F68" s="48"/>
      <c r="G68" s="48"/>
      <c r="H68" s="48"/>
      <c r="I68" s="48"/>
      <c r="J68" s="48"/>
      <c r="K68" s="48"/>
      <c r="L68" s="48"/>
      <c r="M68" s="48"/>
      <c r="N68" s="48"/>
      <c r="O68" s="48"/>
      <c r="P68" s="48"/>
      <c r="Q68" s="48"/>
      <c r="R68" s="48"/>
      <c r="S68" s="48"/>
      <c r="T68" s="48"/>
      <c r="U68" s="48"/>
      <c r="V68" s="48"/>
      <c r="W68" s="48"/>
      <c r="X68" s="48"/>
      <c r="Y68" s="48"/>
      <c r="Z68" s="49"/>
      <c r="AA68" s="49"/>
      <c r="AB68" s="49"/>
      <c r="AC68" s="49"/>
      <c r="AD68" s="49"/>
      <c r="AE68" s="49"/>
      <c r="AF68" s="49"/>
      <c r="AG68" s="49"/>
      <c r="AH68" s="49"/>
      <c r="AI68" s="49"/>
      <c r="AJ68" s="49"/>
      <c r="AK68" s="49"/>
      <c r="AL68" s="49"/>
      <c r="AM68" s="49"/>
      <c r="AN68" s="49"/>
      <c r="AO68" s="49"/>
      <c r="AP68" s="49"/>
      <c r="AQ68" s="49"/>
      <c r="AR68" s="49"/>
      <c r="AS68" s="49"/>
      <c r="AT68" s="50" t="str">
        <f t="shared" si="1"/>
        <v xml:space="preserve"> </v>
      </c>
      <c r="AU68" s="50" t="str">
        <f t="shared" si="0"/>
        <v xml:space="preserve"> </v>
      </c>
    </row>
    <row r="69" spans="1:47" ht="12" customHeight="1" x14ac:dyDescent="0.2">
      <c r="A69" s="148">
        <f>'S. Listesi'!B67</f>
        <v>64</v>
      </c>
      <c r="B69" s="47" t="str">
        <f>IF('S. Listesi'!C67=0," ",'S. Listesi'!C67)</f>
        <v xml:space="preserve"> </v>
      </c>
      <c r="C69" s="259" t="str">
        <f>IF('S. Listesi'!D67=0," ",'S. Listesi'!D67)</f>
        <v xml:space="preserve"> </v>
      </c>
      <c r="D69" s="259"/>
      <c r="E69" s="259"/>
      <c r="F69" s="48"/>
      <c r="G69" s="48"/>
      <c r="H69" s="48"/>
      <c r="I69" s="48"/>
      <c r="J69" s="48"/>
      <c r="K69" s="48"/>
      <c r="L69" s="48"/>
      <c r="M69" s="48"/>
      <c r="N69" s="48"/>
      <c r="O69" s="48"/>
      <c r="P69" s="48"/>
      <c r="Q69" s="48"/>
      <c r="R69" s="48"/>
      <c r="S69" s="48"/>
      <c r="T69" s="48"/>
      <c r="U69" s="48"/>
      <c r="V69" s="48"/>
      <c r="W69" s="48"/>
      <c r="X69" s="48"/>
      <c r="Y69" s="48"/>
      <c r="Z69" s="49"/>
      <c r="AA69" s="49"/>
      <c r="AB69" s="49"/>
      <c r="AC69" s="49"/>
      <c r="AD69" s="49"/>
      <c r="AE69" s="49"/>
      <c r="AF69" s="49"/>
      <c r="AG69" s="49"/>
      <c r="AH69" s="49"/>
      <c r="AI69" s="49"/>
      <c r="AJ69" s="49"/>
      <c r="AK69" s="49"/>
      <c r="AL69" s="49"/>
      <c r="AM69" s="49"/>
      <c r="AN69" s="49"/>
      <c r="AO69" s="49"/>
      <c r="AP69" s="49"/>
      <c r="AQ69" s="49"/>
      <c r="AR69" s="49"/>
      <c r="AS69" s="49"/>
      <c r="AT69" s="50" t="str">
        <f t="shared" si="1"/>
        <v xml:space="preserve"> </v>
      </c>
      <c r="AU69" s="50" t="str">
        <f t="shared" si="0"/>
        <v xml:space="preserve"> </v>
      </c>
    </row>
    <row r="70" spans="1:47" ht="12" customHeight="1" x14ac:dyDescent="0.2">
      <c r="A70" s="148">
        <f>'S. Listesi'!B68</f>
        <v>65</v>
      </c>
      <c r="B70" s="47" t="str">
        <f>IF('S. Listesi'!C68=0," ",'S. Listesi'!C68)</f>
        <v xml:space="preserve"> </v>
      </c>
      <c r="C70" s="259" t="str">
        <f>IF('S. Listesi'!D68=0," ",'S. Listesi'!D68)</f>
        <v xml:space="preserve"> </v>
      </c>
      <c r="D70" s="259"/>
      <c r="E70" s="259"/>
      <c r="F70" s="48"/>
      <c r="G70" s="48"/>
      <c r="H70" s="48"/>
      <c r="I70" s="48"/>
      <c r="J70" s="48"/>
      <c r="K70" s="48"/>
      <c r="L70" s="48"/>
      <c r="M70" s="48"/>
      <c r="N70" s="48"/>
      <c r="O70" s="48"/>
      <c r="P70" s="48"/>
      <c r="Q70" s="48"/>
      <c r="R70" s="48"/>
      <c r="S70" s="48"/>
      <c r="T70" s="48"/>
      <c r="U70" s="48"/>
      <c r="V70" s="48"/>
      <c r="W70" s="48"/>
      <c r="X70" s="48"/>
      <c r="Y70" s="48"/>
      <c r="Z70" s="49"/>
      <c r="AA70" s="49"/>
      <c r="AB70" s="49"/>
      <c r="AC70" s="49"/>
      <c r="AD70" s="49"/>
      <c r="AE70" s="49"/>
      <c r="AF70" s="49"/>
      <c r="AG70" s="49"/>
      <c r="AH70" s="49"/>
      <c r="AI70" s="49"/>
      <c r="AJ70" s="49"/>
      <c r="AK70" s="49"/>
      <c r="AL70" s="49"/>
      <c r="AM70" s="49"/>
      <c r="AN70" s="49"/>
      <c r="AO70" s="49"/>
      <c r="AP70" s="49"/>
      <c r="AQ70" s="49"/>
      <c r="AR70" s="49"/>
      <c r="AS70" s="49"/>
      <c r="AT70" s="50" t="str">
        <f t="shared" si="1"/>
        <v xml:space="preserve"> </v>
      </c>
      <c r="AU70" s="50" t="str">
        <f t="shared" si="0"/>
        <v xml:space="preserve"> </v>
      </c>
    </row>
    <row r="71" spans="1:47" ht="12" customHeight="1" x14ac:dyDescent="0.2">
      <c r="A71" s="148">
        <f>'S. Listesi'!B69</f>
        <v>66</v>
      </c>
      <c r="B71" s="47" t="str">
        <f>IF('S. Listesi'!C69=0," ",'S. Listesi'!C69)</f>
        <v xml:space="preserve"> </v>
      </c>
      <c r="C71" s="259" t="str">
        <f>IF('S. Listesi'!D69=0," ",'S. Listesi'!D69)</f>
        <v xml:space="preserve"> </v>
      </c>
      <c r="D71" s="259"/>
      <c r="E71" s="259"/>
      <c r="F71" s="48"/>
      <c r="G71" s="48"/>
      <c r="H71" s="48"/>
      <c r="I71" s="48"/>
      <c r="J71" s="48"/>
      <c r="K71" s="48"/>
      <c r="L71" s="48"/>
      <c r="M71" s="48"/>
      <c r="N71" s="48"/>
      <c r="O71" s="48"/>
      <c r="P71" s="48"/>
      <c r="Q71" s="48"/>
      <c r="R71" s="48"/>
      <c r="S71" s="48"/>
      <c r="T71" s="48"/>
      <c r="U71" s="48"/>
      <c r="V71" s="48"/>
      <c r="W71" s="48"/>
      <c r="X71" s="48"/>
      <c r="Y71" s="48"/>
      <c r="Z71" s="49"/>
      <c r="AA71" s="49"/>
      <c r="AB71" s="49"/>
      <c r="AC71" s="49"/>
      <c r="AD71" s="49"/>
      <c r="AE71" s="49"/>
      <c r="AF71" s="49"/>
      <c r="AG71" s="49"/>
      <c r="AH71" s="49"/>
      <c r="AI71" s="49"/>
      <c r="AJ71" s="49"/>
      <c r="AK71" s="49"/>
      <c r="AL71" s="49"/>
      <c r="AM71" s="49"/>
      <c r="AN71" s="49"/>
      <c r="AO71" s="49"/>
      <c r="AP71" s="49"/>
      <c r="AQ71" s="49"/>
      <c r="AR71" s="49"/>
      <c r="AS71" s="49"/>
      <c r="AT71" s="50" t="str">
        <f t="shared" ref="AT71:AT85" si="2">IF(COUNTBLANK(F71:AS71)=COLUMNS(F71:AS71)," ",IF(SUM(F71:AS71)=0,0,SUM(F71:AS71)))</f>
        <v xml:space="preserve"> </v>
      </c>
      <c r="AU71" s="50" t="str">
        <f t="shared" si="0"/>
        <v xml:space="preserve"> </v>
      </c>
    </row>
    <row r="72" spans="1:47" ht="12" customHeight="1" x14ac:dyDescent="0.2">
      <c r="A72" s="148">
        <f>'S. Listesi'!B70</f>
        <v>67</v>
      </c>
      <c r="B72" s="47" t="str">
        <f>IF('S. Listesi'!C70=0," ",'S. Listesi'!C70)</f>
        <v xml:space="preserve"> </v>
      </c>
      <c r="C72" s="259" t="str">
        <f>IF('S. Listesi'!D70=0," ",'S. Listesi'!D70)</f>
        <v xml:space="preserve"> </v>
      </c>
      <c r="D72" s="259"/>
      <c r="E72" s="259"/>
      <c r="F72" s="48"/>
      <c r="G72" s="48"/>
      <c r="H72" s="48"/>
      <c r="I72" s="48"/>
      <c r="J72" s="48"/>
      <c r="K72" s="48"/>
      <c r="L72" s="48"/>
      <c r="M72" s="48"/>
      <c r="N72" s="48"/>
      <c r="O72" s="48"/>
      <c r="P72" s="48"/>
      <c r="Q72" s="48"/>
      <c r="R72" s="48"/>
      <c r="S72" s="48"/>
      <c r="T72" s="48"/>
      <c r="U72" s="48"/>
      <c r="V72" s="48"/>
      <c r="W72" s="48"/>
      <c r="X72" s="48"/>
      <c r="Y72" s="48"/>
      <c r="Z72" s="49"/>
      <c r="AA72" s="49"/>
      <c r="AB72" s="49"/>
      <c r="AC72" s="49"/>
      <c r="AD72" s="49"/>
      <c r="AE72" s="49"/>
      <c r="AF72" s="49"/>
      <c r="AG72" s="49"/>
      <c r="AH72" s="49"/>
      <c r="AI72" s="49"/>
      <c r="AJ72" s="49"/>
      <c r="AK72" s="49"/>
      <c r="AL72" s="49"/>
      <c r="AM72" s="49"/>
      <c r="AN72" s="49"/>
      <c r="AO72" s="49"/>
      <c r="AP72" s="49"/>
      <c r="AQ72" s="49"/>
      <c r="AR72" s="49"/>
      <c r="AS72" s="49"/>
      <c r="AT72" s="50" t="str">
        <f t="shared" si="2"/>
        <v xml:space="preserve"> </v>
      </c>
      <c r="AU72" s="50" t="str">
        <f t="shared" si="0"/>
        <v xml:space="preserve"> </v>
      </c>
    </row>
    <row r="73" spans="1:47" ht="12" customHeight="1" x14ac:dyDescent="0.2">
      <c r="A73" s="148">
        <f>'S. Listesi'!B71</f>
        <v>68</v>
      </c>
      <c r="B73" s="47" t="str">
        <f>IF('S. Listesi'!C71=0," ",'S. Listesi'!C71)</f>
        <v xml:space="preserve"> </v>
      </c>
      <c r="C73" s="259" t="str">
        <f>IF('S. Listesi'!D71=0," ",'S. Listesi'!D71)</f>
        <v xml:space="preserve"> </v>
      </c>
      <c r="D73" s="259"/>
      <c r="E73" s="259"/>
      <c r="F73" s="48"/>
      <c r="G73" s="48"/>
      <c r="H73" s="48"/>
      <c r="I73" s="48"/>
      <c r="J73" s="48"/>
      <c r="K73" s="48"/>
      <c r="L73" s="48"/>
      <c r="M73" s="48"/>
      <c r="N73" s="48"/>
      <c r="O73" s="48"/>
      <c r="P73" s="48"/>
      <c r="Q73" s="48"/>
      <c r="R73" s="48"/>
      <c r="S73" s="48"/>
      <c r="T73" s="48"/>
      <c r="U73" s="48"/>
      <c r="V73" s="48"/>
      <c r="W73" s="48"/>
      <c r="X73" s="48"/>
      <c r="Y73" s="48"/>
      <c r="Z73" s="49"/>
      <c r="AA73" s="49"/>
      <c r="AB73" s="49"/>
      <c r="AC73" s="49"/>
      <c r="AD73" s="49"/>
      <c r="AE73" s="49"/>
      <c r="AF73" s="49"/>
      <c r="AG73" s="49"/>
      <c r="AH73" s="49"/>
      <c r="AI73" s="49"/>
      <c r="AJ73" s="49"/>
      <c r="AK73" s="49"/>
      <c r="AL73" s="49"/>
      <c r="AM73" s="49"/>
      <c r="AN73" s="49"/>
      <c r="AO73" s="49"/>
      <c r="AP73" s="49"/>
      <c r="AQ73" s="49"/>
      <c r="AR73" s="49"/>
      <c r="AS73" s="49"/>
      <c r="AT73" s="50" t="str">
        <f t="shared" si="2"/>
        <v xml:space="preserve"> </v>
      </c>
      <c r="AU73" s="50" t="str">
        <f t="shared" si="0"/>
        <v xml:space="preserve"> </v>
      </c>
    </row>
    <row r="74" spans="1:47" ht="12" customHeight="1" x14ac:dyDescent="0.2">
      <c r="A74" s="148">
        <f>'S. Listesi'!B72</f>
        <v>69</v>
      </c>
      <c r="B74" s="47" t="str">
        <f>IF('S. Listesi'!C72=0," ",'S. Listesi'!C72)</f>
        <v xml:space="preserve"> </v>
      </c>
      <c r="C74" s="259" t="str">
        <f>IF('S. Listesi'!D72=0," ",'S. Listesi'!D72)</f>
        <v xml:space="preserve"> </v>
      </c>
      <c r="D74" s="259"/>
      <c r="E74" s="259"/>
      <c r="F74" s="48"/>
      <c r="G74" s="48"/>
      <c r="H74" s="48"/>
      <c r="I74" s="48"/>
      <c r="J74" s="48"/>
      <c r="K74" s="48"/>
      <c r="L74" s="48"/>
      <c r="M74" s="48"/>
      <c r="N74" s="48"/>
      <c r="O74" s="48"/>
      <c r="P74" s="48"/>
      <c r="Q74" s="48"/>
      <c r="R74" s="48"/>
      <c r="S74" s="48"/>
      <c r="T74" s="48"/>
      <c r="U74" s="48"/>
      <c r="V74" s="48"/>
      <c r="W74" s="48"/>
      <c r="X74" s="48"/>
      <c r="Y74" s="48"/>
      <c r="Z74" s="49"/>
      <c r="AA74" s="49"/>
      <c r="AB74" s="49"/>
      <c r="AC74" s="49"/>
      <c r="AD74" s="49"/>
      <c r="AE74" s="49"/>
      <c r="AF74" s="49"/>
      <c r="AG74" s="49"/>
      <c r="AH74" s="49"/>
      <c r="AI74" s="49"/>
      <c r="AJ74" s="49"/>
      <c r="AK74" s="49"/>
      <c r="AL74" s="49"/>
      <c r="AM74" s="49"/>
      <c r="AN74" s="49"/>
      <c r="AO74" s="49"/>
      <c r="AP74" s="49"/>
      <c r="AQ74" s="49"/>
      <c r="AR74" s="49"/>
      <c r="AS74" s="49"/>
      <c r="AT74" s="50" t="str">
        <f t="shared" si="2"/>
        <v xml:space="preserve"> </v>
      </c>
      <c r="AU74" s="50" t="str">
        <f t="shared" si="0"/>
        <v xml:space="preserve"> </v>
      </c>
    </row>
    <row r="75" spans="1:47" ht="12" customHeight="1" x14ac:dyDescent="0.2">
      <c r="A75" s="148">
        <f>'S. Listesi'!B73</f>
        <v>70</v>
      </c>
      <c r="B75" s="47" t="str">
        <f>IF('S. Listesi'!C73=0," ",'S. Listesi'!C73)</f>
        <v xml:space="preserve"> </v>
      </c>
      <c r="C75" s="259" t="str">
        <f>IF('S. Listesi'!D73=0," ",'S. Listesi'!D73)</f>
        <v xml:space="preserve"> </v>
      </c>
      <c r="D75" s="259"/>
      <c r="E75" s="259"/>
      <c r="F75" s="48"/>
      <c r="G75" s="48"/>
      <c r="H75" s="48"/>
      <c r="I75" s="48"/>
      <c r="J75" s="48"/>
      <c r="K75" s="48"/>
      <c r="L75" s="48"/>
      <c r="M75" s="48"/>
      <c r="N75" s="48"/>
      <c r="O75" s="48"/>
      <c r="P75" s="48"/>
      <c r="Q75" s="48"/>
      <c r="R75" s="48"/>
      <c r="S75" s="48"/>
      <c r="T75" s="48"/>
      <c r="U75" s="48"/>
      <c r="V75" s="48"/>
      <c r="W75" s="48"/>
      <c r="X75" s="48"/>
      <c r="Y75" s="48"/>
      <c r="Z75" s="49"/>
      <c r="AA75" s="49"/>
      <c r="AB75" s="49"/>
      <c r="AC75" s="49"/>
      <c r="AD75" s="49"/>
      <c r="AE75" s="49"/>
      <c r="AF75" s="49"/>
      <c r="AG75" s="49"/>
      <c r="AH75" s="49"/>
      <c r="AI75" s="49"/>
      <c r="AJ75" s="49"/>
      <c r="AK75" s="49"/>
      <c r="AL75" s="49"/>
      <c r="AM75" s="49"/>
      <c r="AN75" s="49"/>
      <c r="AO75" s="49"/>
      <c r="AP75" s="49"/>
      <c r="AQ75" s="49"/>
      <c r="AR75" s="49"/>
      <c r="AS75" s="49"/>
      <c r="AT75" s="50" t="str">
        <f t="shared" si="2"/>
        <v xml:space="preserve"> </v>
      </c>
      <c r="AU75" s="50" t="str">
        <f t="shared" si="0"/>
        <v xml:space="preserve"> </v>
      </c>
    </row>
    <row r="76" spans="1:47" ht="12" customHeight="1" x14ac:dyDescent="0.2">
      <c r="A76" s="148">
        <f>'S. Listesi'!B74</f>
        <v>71</v>
      </c>
      <c r="B76" s="47" t="str">
        <f>IF('S. Listesi'!C74=0," ",'S. Listesi'!C74)</f>
        <v xml:space="preserve"> </v>
      </c>
      <c r="C76" s="259" t="str">
        <f>IF('S. Listesi'!D74=0," ",'S. Listesi'!D74)</f>
        <v xml:space="preserve"> </v>
      </c>
      <c r="D76" s="259"/>
      <c r="E76" s="259"/>
      <c r="F76" s="48"/>
      <c r="G76" s="48"/>
      <c r="H76" s="48"/>
      <c r="I76" s="48"/>
      <c r="J76" s="48"/>
      <c r="K76" s="48"/>
      <c r="L76" s="48"/>
      <c r="M76" s="48"/>
      <c r="N76" s="48"/>
      <c r="O76" s="48"/>
      <c r="P76" s="48"/>
      <c r="Q76" s="48"/>
      <c r="R76" s="48"/>
      <c r="S76" s="48"/>
      <c r="T76" s="48"/>
      <c r="U76" s="48"/>
      <c r="V76" s="48"/>
      <c r="W76" s="48"/>
      <c r="X76" s="48"/>
      <c r="Y76" s="48"/>
      <c r="Z76" s="49"/>
      <c r="AA76" s="49"/>
      <c r="AB76" s="49"/>
      <c r="AC76" s="49"/>
      <c r="AD76" s="49"/>
      <c r="AE76" s="49"/>
      <c r="AF76" s="49"/>
      <c r="AG76" s="49"/>
      <c r="AH76" s="49"/>
      <c r="AI76" s="49"/>
      <c r="AJ76" s="49"/>
      <c r="AK76" s="49"/>
      <c r="AL76" s="49"/>
      <c r="AM76" s="49"/>
      <c r="AN76" s="49"/>
      <c r="AO76" s="49"/>
      <c r="AP76" s="49"/>
      <c r="AQ76" s="49"/>
      <c r="AR76" s="49"/>
      <c r="AS76" s="49"/>
      <c r="AT76" s="50" t="str">
        <f t="shared" si="2"/>
        <v xml:space="preserve"> </v>
      </c>
      <c r="AU76" s="50" t="str">
        <f t="shared" si="0"/>
        <v xml:space="preserve"> </v>
      </c>
    </row>
    <row r="77" spans="1:47" ht="12" customHeight="1" x14ac:dyDescent="0.2">
      <c r="A77" s="148">
        <f>'S. Listesi'!B75</f>
        <v>72</v>
      </c>
      <c r="B77" s="47" t="str">
        <f>IF('S. Listesi'!C75=0," ",'S. Listesi'!C75)</f>
        <v xml:space="preserve"> </v>
      </c>
      <c r="C77" s="259" t="str">
        <f>IF('S. Listesi'!D75=0," ",'S. Listesi'!D75)</f>
        <v xml:space="preserve"> </v>
      </c>
      <c r="D77" s="259"/>
      <c r="E77" s="259"/>
      <c r="F77" s="48"/>
      <c r="G77" s="48"/>
      <c r="H77" s="48"/>
      <c r="I77" s="48"/>
      <c r="J77" s="48"/>
      <c r="K77" s="48"/>
      <c r="L77" s="48"/>
      <c r="M77" s="48"/>
      <c r="N77" s="48"/>
      <c r="O77" s="48"/>
      <c r="P77" s="48"/>
      <c r="Q77" s="48"/>
      <c r="R77" s="48"/>
      <c r="S77" s="48"/>
      <c r="T77" s="48"/>
      <c r="U77" s="48"/>
      <c r="V77" s="48"/>
      <c r="W77" s="48"/>
      <c r="X77" s="48"/>
      <c r="Y77" s="48"/>
      <c r="Z77" s="49"/>
      <c r="AA77" s="49"/>
      <c r="AB77" s="49"/>
      <c r="AC77" s="49"/>
      <c r="AD77" s="49"/>
      <c r="AE77" s="49"/>
      <c r="AF77" s="49"/>
      <c r="AG77" s="49"/>
      <c r="AH77" s="49"/>
      <c r="AI77" s="49"/>
      <c r="AJ77" s="49"/>
      <c r="AK77" s="49"/>
      <c r="AL77" s="49"/>
      <c r="AM77" s="49"/>
      <c r="AN77" s="49"/>
      <c r="AO77" s="49"/>
      <c r="AP77" s="49"/>
      <c r="AQ77" s="49"/>
      <c r="AR77" s="49"/>
      <c r="AS77" s="49"/>
      <c r="AT77" s="50" t="str">
        <f t="shared" si="2"/>
        <v xml:space="preserve"> </v>
      </c>
      <c r="AU77" s="50" t="str">
        <f t="shared" si="0"/>
        <v xml:space="preserve"> </v>
      </c>
    </row>
    <row r="78" spans="1:47" ht="12" customHeight="1" x14ac:dyDescent="0.2">
      <c r="A78" s="148">
        <f>'S. Listesi'!B76</f>
        <v>73</v>
      </c>
      <c r="B78" s="47" t="str">
        <f>IF('S. Listesi'!C76=0," ",'S. Listesi'!C76)</f>
        <v xml:space="preserve"> </v>
      </c>
      <c r="C78" s="259" t="str">
        <f>IF('S. Listesi'!D76=0," ",'S. Listesi'!D76)</f>
        <v xml:space="preserve"> </v>
      </c>
      <c r="D78" s="259"/>
      <c r="E78" s="259"/>
      <c r="F78" s="48"/>
      <c r="G78" s="48"/>
      <c r="H78" s="48"/>
      <c r="I78" s="48"/>
      <c r="J78" s="48"/>
      <c r="K78" s="48"/>
      <c r="L78" s="48"/>
      <c r="M78" s="48"/>
      <c r="N78" s="48"/>
      <c r="O78" s="48"/>
      <c r="P78" s="48"/>
      <c r="Q78" s="48"/>
      <c r="R78" s="48"/>
      <c r="S78" s="48"/>
      <c r="T78" s="48"/>
      <c r="U78" s="48"/>
      <c r="V78" s="48"/>
      <c r="W78" s="48"/>
      <c r="X78" s="48"/>
      <c r="Y78" s="48"/>
      <c r="Z78" s="49"/>
      <c r="AA78" s="49"/>
      <c r="AB78" s="49"/>
      <c r="AC78" s="49"/>
      <c r="AD78" s="49"/>
      <c r="AE78" s="49"/>
      <c r="AF78" s="49"/>
      <c r="AG78" s="49"/>
      <c r="AH78" s="49"/>
      <c r="AI78" s="49"/>
      <c r="AJ78" s="49"/>
      <c r="AK78" s="49"/>
      <c r="AL78" s="49"/>
      <c r="AM78" s="49"/>
      <c r="AN78" s="49"/>
      <c r="AO78" s="49"/>
      <c r="AP78" s="49"/>
      <c r="AQ78" s="49"/>
      <c r="AR78" s="49"/>
      <c r="AS78" s="49"/>
      <c r="AT78" s="50" t="str">
        <f t="shared" si="2"/>
        <v xml:space="preserve"> </v>
      </c>
      <c r="AU78" s="50" t="str">
        <f t="shared" si="0"/>
        <v xml:space="preserve"> </v>
      </c>
    </row>
    <row r="79" spans="1:47" ht="12" customHeight="1" x14ac:dyDescent="0.2">
      <c r="A79" s="148">
        <f>'S. Listesi'!B77</f>
        <v>74</v>
      </c>
      <c r="B79" s="47" t="str">
        <f>IF('S. Listesi'!C77=0," ",'S. Listesi'!C77)</f>
        <v xml:space="preserve"> </v>
      </c>
      <c r="C79" s="259" t="str">
        <f>IF('S. Listesi'!D77=0," ",'S. Listesi'!D77)</f>
        <v xml:space="preserve"> </v>
      </c>
      <c r="D79" s="259"/>
      <c r="E79" s="259"/>
      <c r="F79" s="48"/>
      <c r="G79" s="48"/>
      <c r="H79" s="48"/>
      <c r="I79" s="48"/>
      <c r="J79" s="48"/>
      <c r="K79" s="48"/>
      <c r="L79" s="48"/>
      <c r="M79" s="48"/>
      <c r="N79" s="48"/>
      <c r="O79" s="48"/>
      <c r="P79" s="48"/>
      <c r="Q79" s="48"/>
      <c r="R79" s="48"/>
      <c r="S79" s="48"/>
      <c r="T79" s="48"/>
      <c r="U79" s="48"/>
      <c r="V79" s="48"/>
      <c r="W79" s="48"/>
      <c r="X79" s="48"/>
      <c r="Y79" s="48"/>
      <c r="Z79" s="49"/>
      <c r="AA79" s="49"/>
      <c r="AB79" s="49"/>
      <c r="AC79" s="49"/>
      <c r="AD79" s="49"/>
      <c r="AE79" s="49"/>
      <c r="AF79" s="49"/>
      <c r="AG79" s="49"/>
      <c r="AH79" s="49"/>
      <c r="AI79" s="49"/>
      <c r="AJ79" s="49"/>
      <c r="AK79" s="49"/>
      <c r="AL79" s="49"/>
      <c r="AM79" s="49"/>
      <c r="AN79" s="49"/>
      <c r="AO79" s="49"/>
      <c r="AP79" s="49"/>
      <c r="AQ79" s="49"/>
      <c r="AR79" s="49"/>
      <c r="AS79" s="49"/>
      <c r="AT79" s="50" t="str">
        <f t="shared" si="2"/>
        <v xml:space="preserve"> </v>
      </c>
      <c r="AU79" s="50" t="str">
        <f t="shared" si="0"/>
        <v xml:space="preserve"> </v>
      </c>
    </row>
    <row r="80" spans="1:47" ht="12" customHeight="1" x14ac:dyDescent="0.2">
      <c r="A80" s="148">
        <f>'S. Listesi'!B78</f>
        <v>75</v>
      </c>
      <c r="B80" s="47" t="str">
        <f>IF('S. Listesi'!C78=0," ",'S. Listesi'!C78)</f>
        <v xml:space="preserve"> </v>
      </c>
      <c r="C80" s="259" t="str">
        <f>IF('S. Listesi'!D78=0," ",'S. Listesi'!D78)</f>
        <v xml:space="preserve"> </v>
      </c>
      <c r="D80" s="259"/>
      <c r="E80" s="259"/>
      <c r="F80" s="48"/>
      <c r="G80" s="48"/>
      <c r="H80" s="48"/>
      <c r="I80" s="48"/>
      <c r="J80" s="48"/>
      <c r="K80" s="48"/>
      <c r="L80" s="48"/>
      <c r="M80" s="48"/>
      <c r="N80" s="48"/>
      <c r="O80" s="48"/>
      <c r="P80" s="48"/>
      <c r="Q80" s="48"/>
      <c r="R80" s="48"/>
      <c r="S80" s="48"/>
      <c r="T80" s="48"/>
      <c r="U80" s="48"/>
      <c r="V80" s="48"/>
      <c r="W80" s="48"/>
      <c r="X80" s="48"/>
      <c r="Y80" s="48"/>
      <c r="Z80" s="49"/>
      <c r="AA80" s="49"/>
      <c r="AB80" s="49"/>
      <c r="AC80" s="49"/>
      <c r="AD80" s="49"/>
      <c r="AE80" s="49"/>
      <c r="AF80" s="49"/>
      <c r="AG80" s="49"/>
      <c r="AH80" s="49"/>
      <c r="AI80" s="49"/>
      <c r="AJ80" s="49"/>
      <c r="AK80" s="49"/>
      <c r="AL80" s="49"/>
      <c r="AM80" s="49"/>
      <c r="AN80" s="49"/>
      <c r="AO80" s="49"/>
      <c r="AP80" s="49"/>
      <c r="AQ80" s="49"/>
      <c r="AR80" s="49"/>
      <c r="AS80" s="49"/>
      <c r="AT80" s="50" t="str">
        <f t="shared" si="2"/>
        <v xml:space="preserve"> </v>
      </c>
      <c r="AU80" s="50" t="str">
        <f t="shared" si="0"/>
        <v xml:space="preserve"> </v>
      </c>
    </row>
    <row r="81" spans="1:47" ht="12" customHeight="1" x14ac:dyDescent="0.2">
      <c r="A81" s="148">
        <f>'S. Listesi'!B79</f>
        <v>76</v>
      </c>
      <c r="B81" s="47" t="str">
        <f>IF('S. Listesi'!C79=0," ",'S. Listesi'!C79)</f>
        <v xml:space="preserve"> </v>
      </c>
      <c r="C81" s="259" t="str">
        <f>IF('S. Listesi'!D79=0," ",'S. Listesi'!D79)</f>
        <v xml:space="preserve"> </v>
      </c>
      <c r="D81" s="259"/>
      <c r="E81" s="259"/>
      <c r="F81" s="48"/>
      <c r="G81" s="48"/>
      <c r="H81" s="48"/>
      <c r="I81" s="48"/>
      <c r="J81" s="48"/>
      <c r="K81" s="48"/>
      <c r="L81" s="48"/>
      <c r="M81" s="48"/>
      <c r="N81" s="48"/>
      <c r="O81" s="48"/>
      <c r="P81" s="48"/>
      <c r="Q81" s="48"/>
      <c r="R81" s="48"/>
      <c r="S81" s="48"/>
      <c r="T81" s="48"/>
      <c r="U81" s="48"/>
      <c r="V81" s="48"/>
      <c r="W81" s="48"/>
      <c r="X81" s="48"/>
      <c r="Y81" s="48"/>
      <c r="Z81" s="49"/>
      <c r="AA81" s="49"/>
      <c r="AB81" s="49"/>
      <c r="AC81" s="49"/>
      <c r="AD81" s="49"/>
      <c r="AE81" s="49"/>
      <c r="AF81" s="49"/>
      <c r="AG81" s="49"/>
      <c r="AH81" s="49"/>
      <c r="AI81" s="49"/>
      <c r="AJ81" s="49"/>
      <c r="AK81" s="49"/>
      <c r="AL81" s="49"/>
      <c r="AM81" s="49"/>
      <c r="AN81" s="49"/>
      <c r="AO81" s="49"/>
      <c r="AP81" s="49"/>
      <c r="AQ81" s="49"/>
      <c r="AR81" s="49"/>
      <c r="AS81" s="49"/>
      <c r="AT81" s="50" t="str">
        <f t="shared" si="2"/>
        <v xml:space="preserve"> </v>
      </c>
      <c r="AU81" s="50"/>
    </row>
    <row r="82" spans="1:47" ht="12" customHeight="1" x14ac:dyDescent="0.2">
      <c r="A82" s="148">
        <f>'S. Listesi'!B80</f>
        <v>77</v>
      </c>
      <c r="B82" s="47" t="str">
        <f>IF('S. Listesi'!C80=0," ",'S. Listesi'!C80)</f>
        <v xml:space="preserve"> </v>
      </c>
      <c r="C82" s="259" t="str">
        <f>IF('S. Listesi'!D80=0," ",'S. Listesi'!D80)</f>
        <v xml:space="preserve"> </v>
      </c>
      <c r="D82" s="259"/>
      <c r="E82" s="259"/>
      <c r="F82" s="48"/>
      <c r="G82" s="48"/>
      <c r="H82" s="48"/>
      <c r="I82" s="48"/>
      <c r="J82" s="48"/>
      <c r="K82" s="48"/>
      <c r="L82" s="48"/>
      <c r="M82" s="48"/>
      <c r="N82" s="48"/>
      <c r="O82" s="48"/>
      <c r="P82" s="48"/>
      <c r="Q82" s="48"/>
      <c r="R82" s="48"/>
      <c r="S82" s="48"/>
      <c r="T82" s="48"/>
      <c r="U82" s="48"/>
      <c r="V82" s="48"/>
      <c r="W82" s="48"/>
      <c r="X82" s="48"/>
      <c r="Y82" s="48"/>
      <c r="Z82" s="49"/>
      <c r="AA82" s="49"/>
      <c r="AB82" s="49"/>
      <c r="AC82" s="49"/>
      <c r="AD82" s="49"/>
      <c r="AE82" s="49"/>
      <c r="AF82" s="49"/>
      <c r="AG82" s="49"/>
      <c r="AH82" s="49"/>
      <c r="AI82" s="49"/>
      <c r="AJ82" s="49"/>
      <c r="AK82" s="49"/>
      <c r="AL82" s="49"/>
      <c r="AM82" s="49"/>
      <c r="AN82" s="49"/>
      <c r="AO82" s="49"/>
      <c r="AP82" s="49"/>
      <c r="AQ82" s="49"/>
      <c r="AR82" s="49"/>
      <c r="AS82" s="49"/>
      <c r="AT82" s="50" t="str">
        <f t="shared" si="2"/>
        <v xml:space="preserve"> </v>
      </c>
      <c r="AU82" s="50"/>
    </row>
    <row r="83" spans="1:47" ht="12" customHeight="1" x14ac:dyDescent="0.2">
      <c r="A83" s="148">
        <f>'S. Listesi'!B81</f>
        <v>78</v>
      </c>
      <c r="B83" s="47" t="str">
        <f>IF('S. Listesi'!C81=0," ",'S. Listesi'!C81)</f>
        <v xml:space="preserve"> </v>
      </c>
      <c r="C83" s="259" t="str">
        <f>IF('S. Listesi'!D81=0," ",'S. Listesi'!D81)</f>
        <v xml:space="preserve"> </v>
      </c>
      <c r="D83" s="259"/>
      <c r="E83" s="259"/>
      <c r="F83" s="48"/>
      <c r="G83" s="48"/>
      <c r="H83" s="48"/>
      <c r="I83" s="48"/>
      <c r="J83" s="48"/>
      <c r="K83" s="48"/>
      <c r="L83" s="48"/>
      <c r="M83" s="48"/>
      <c r="N83" s="48"/>
      <c r="O83" s="48"/>
      <c r="P83" s="48"/>
      <c r="Q83" s="48"/>
      <c r="R83" s="48"/>
      <c r="S83" s="48"/>
      <c r="T83" s="48"/>
      <c r="U83" s="48"/>
      <c r="V83" s="48"/>
      <c r="W83" s="48"/>
      <c r="X83" s="48"/>
      <c r="Y83" s="48"/>
      <c r="Z83" s="49"/>
      <c r="AA83" s="49"/>
      <c r="AB83" s="49"/>
      <c r="AC83" s="49"/>
      <c r="AD83" s="49"/>
      <c r="AE83" s="49"/>
      <c r="AF83" s="49"/>
      <c r="AG83" s="49"/>
      <c r="AH83" s="49"/>
      <c r="AI83" s="49"/>
      <c r="AJ83" s="49"/>
      <c r="AK83" s="49"/>
      <c r="AL83" s="49"/>
      <c r="AM83" s="49"/>
      <c r="AN83" s="49"/>
      <c r="AO83" s="49"/>
      <c r="AP83" s="49"/>
      <c r="AQ83" s="49"/>
      <c r="AR83" s="49"/>
      <c r="AS83" s="49"/>
      <c r="AT83" s="50" t="str">
        <f t="shared" si="2"/>
        <v xml:space="preserve"> </v>
      </c>
      <c r="AU83" s="50" t="str">
        <f t="shared" si="0"/>
        <v xml:space="preserve"> </v>
      </c>
    </row>
    <row r="84" spans="1:47" ht="12" customHeight="1" x14ac:dyDescent="0.2">
      <c r="A84" s="148">
        <f>'S. Listesi'!B82</f>
        <v>79</v>
      </c>
      <c r="B84" s="47" t="str">
        <f>IF('S. Listesi'!C82=0," ",'S. Listesi'!C82)</f>
        <v xml:space="preserve"> </v>
      </c>
      <c r="C84" s="259" t="str">
        <f>IF('S. Listesi'!D82=0," ",'S. Listesi'!D82)</f>
        <v xml:space="preserve"> </v>
      </c>
      <c r="D84" s="259"/>
      <c r="E84" s="259"/>
      <c r="F84" s="48"/>
      <c r="G84" s="48"/>
      <c r="H84" s="48"/>
      <c r="I84" s="48"/>
      <c r="J84" s="48"/>
      <c r="K84" s="48"/>
      <c r="L84" s="48"/>
      <c r="M84" s="48"/>
      <c r="N84" s="48"/>
      <c r="O84" s="48"/>
      <c r="P84" s="48"/>
      <c r="Q84" s="48"/>
      <c r="R84" s="48"/>
      <c r="S84" s="48"/>
      <c r="T84" s="48"/>
      <c r="U84" s="48"/>
      <c r="V84" s="48"/>
      <c r="W84" s="48"/>
      <c r="X84" s="48"/>
      <c r="Y84" s="48"/>
      <c r="Z84" s="49"/>
      <c r="AA84" s="49"/>
      <c r="AB84" s="49"/>
      <c r="AC84" s="49"/>
      <c r="AD84" s="49"/>
      <c r="AE84" s="49"/>
      <c r="AF84" s="49"/>
      <c r="AG84" s="49"/>
      <c r="AH84" s="49"/>
      <c r="AI84" s="49"/>
      <c r="AJ84" s="49"/>
      <c r="AK84" s="49"/>
      <c r="AL84" s="49"/>
      <c r="AM84" s="49"/>
      <c r="AN84" s="49"/>
      <c r="AO84" s="49"/>
      <c r="AP84" s="49"/>
      <c r="AQ84" s="49"/>
      <c r="AR84" s="49"/>
      <c r="AS84" s="49"/>
      <c r="AT84" s="50" t="str">
        <f t="shared" si="2"/>
        <v xml:space="preserve"> </v>
      </c>
      <c r="AU84" s="50" t="str">
        <f t="shared" si="0"/>
        <v xml:space="preserve"> </v>
      </c>
    </row>
    <row r="85" spans="1:47" x14ac:dyDescent="0.2">
      <c r="A85" s="148">
        <f>'S. Listesi'!B83</f>
        <v>80</v>
      </c>
      <c r="B85" s="47" t="str">
        <f>IF('S. Listesi'!C83=0," ",'S. Listesi'!C83)</f>
        <v xml:space="preserve"> </v>
      </c>
      <c r="C85" s="259" t="str">
        <f>IF('S. Listesi'!D83=0," ",'S. Listesi'!D83)</f>
        <v xml:space="preserve"> </v>
      </c>
      <c r="D85" s="259"/>
      <c r="E85" s="259"/>
      <c r="F85" s="48"/>
      <c r="G85" s="48"/>
      <c r="H85" s="48"/>
      <c r="I85" s="48"/>
      <c r="J85" s="48"/>
      <c r="K85" s="48"/>
      <c r="L85" s="48"/>
      <c r="M85" s="48"/>
      <c r="N85" s="48"/>
      <c r="O85" s="48"/>
      <c r="P85" s="48"/>
      <c r="Q85" s="48"/>
      <c r="R85" s="48"/>
      <c r="S85" s="48"/>
      <c r="T85" s="48"/>
      <c r="U85" s="48"/>
      <c r="V85" s="48"/>
      <c r="W85" s="48"/>
      <c r="X85" s="48"/>
      <c r="Y85" s="48"/>
      <c r="Z85" s="49"/>
      <c r="AA85" s="49"/>
      <c r="AB85" s="49"/>
      <c r="AC85" s="49"/>
      <c r="AD85" s="49"/>
      <c r="AE85" s="49"/>
      <c r="AF85" s="49"/>
      <c r="AG85" s="49"/>
      <c r="AH85" s="49"/>
      <c r="AI85" s="49"/>
      <c r="AJ85" s="49"/>
      <c r="AK85" s="49"/>
      <c r="AL85" s="49"/>
      <c r="AM85" s="49"/>
      <c r="AN85" s="49"/>
      <c r="AO85" s="49"/>
      <c r="AP85" s="49"/>
      <c r="AQ85" s="49"/>
      <c r="AR85" s="49"/>
      <c r="AS85" s="49"/>
      <c r="AT85" s="50" t="str">
        <f t="shared" si="2"/>
        <v xml:space="preserve"> </v>
      </c>
      <c r="AU85" s="50" t="str">
        <f t="shared" si="0"/>
        <v xml:space="preserve"> </v>
      </c>
    </row>
    <row r="86" spans="1:47" x14ac:dyDescent="0.2">
      <c r="A86" s="306" t="s">
        <v>14</v>
      </c>
      <c r="B86" s="307"/>
      <c r="C86" s="307"/>
      <c r="D86" s="307"/>
      <c r="E86" s="308"/>
      <c r="F86" s="78" t="str">
        <f t="shared" ref="F86:AS86" si="3">F5</f>
        <v xml:space="preserve"> </v>
      </c>
      <c r="G86" s="78" t="str">
        <f t="shared" si="3"/>
        <v xml:space="preserve"> </v>
      </c>
      <c r="H86" s="78" t="str">
        <f t="shared" si="3"/>
        <v xml:space="preserve"> </v>
      </c>
      <c r="I86" s="78" t="str">
        <f t="shared" si="3"/>
        <v xml:space="preserve"> </v>
      </c>
      <c r="J86" s="78" t="str">
        <f t="shared" si="3"/>
        <v xml:space="preserve"> </v>
      </c>
      <c r="K86" s="78" t="str">
        <f t="shared" si="3"/>
        <v xml:space="preserve"> </v>
      </c>
      <c r="L86" s="78" t="str">
        <f t="shared" si="3"/>
        <v xml:space="preserve"> </v>
      </c>
      <c r="M86" s="78" t="str">
        <f t="shared" si="3"/>
        <v xml:space="preserve"> </v>
      </c>
      <c r="N86" s="78" t="str">
        <f t="shared" si="3"/>
        <v xml:space="preserve"> </v>
      </c>
      <c r="O86" s="78" t="str">
        <f t="shared" si="3"/>
        <v xml:space="preserve"> </v>
      </c>
      <c r="P86" s="78" t="str">
        <f t="shared" si="3"/>
        <v xml:space="preserve"> </v>
      </c>
      <c r="Q86" s="78" t="str">
        <f t="shared" si="3"/>
        <v xml:space="preserve"> </v>
      </c>
      <c r="R86" s="78" t="str">
        <f t="shared" si="3"/>
        <v xml:space="preserve"> </v>
      </c>
      <c r="S86" s="78" t="str">
        <f t="shared" si="3"/>
        <v xml:space="preserve"> </v>
      </c>
      <c r="T86" s="78" t="str">
        <f t="shared" si="3"/>
        <v xml:space="preserve"> </v>
      </c>
      <c r="U86" s="78" t="str">
        <f t="shared" si="3"/>
        <v xml:space="preserve"> </v>
      </c>
      <c r="V86" s="78" t="str">
        <f t="shared" si="3"/>
        <v xml:space="preserve"> </v>
      </c>
      <c r="W86" s="78" t="str">
        <f t="shared" si="3"/>
        <v xml:space="preserve"> </v>
      </c>
      <c r="X86" s="78" t="str">
        <f t="shared" si="3"/>
        <v xml:space="preserve"> </v>
      </c>
      <c r="Y86" s="78" t="str">
        <f t="shared" si="3"/>
        <v xml:space="preserve"> </v>
      </c>
      <c r="Z86" s="79" t="str">
        <f t="shared" si="3"/>
        <v xml:space="preserve"> </v>
      </c>
      <c r="AA86" s="79" t="str">
        <f t="shared" si="3"/>
        <v xml:space="preserve"> </v>
      </c>
      <c r="AB86" s="79" t="str">
        <f t="shared" si="3"/>
        <v xml:space="preserve"> </v>
      </c>
      <c r="AC86" s="79" t="str">
        <f t="shared" si="3"/>
        <v xml:space="preserve"> </v>
      </c>
      <c r="AD86" s="79" t="str">
        <f t="shared" si="3"/>
        <v xml:space="preserve"> </v>
      </c>
      <c r="AE86" s="79" t="str">
        <f t="shared" si="3"/>
        <v xml:space="preserve"> </v>
      </c>
      <c r="AF86" s="79" t="str">
        <f t="shared" si="3"/>
        <v xml:space="preserve"> </v>
      </c>
      <c r="AG86" s="79" t="str">
        <f t="shared" si="3"/>
        <v xml:space="preserve"> </v>
      </c>
      <c r="AH86" s="79" t="str">
        <f t="shared" si="3"/>
        <v xml:space="preserve"> </v>
      </c>
      <c r="AI86" s="79" t="str">
        <f t="shared" si="3"/>
        <v xml:space="preserve"> </v>
      </c>
      <c r="AJ86" s="79" t="str">
        <f t="shared" si="3"/>
        <v xml:space="preserve"> </v>
      </c>
      <c r="AK86" s="79" t="str">
        <f t="shared" si="3"/>
        <v xml:space="preserve"> </v>
      </c>
      <c r="AL86" s="79" t="str">
        <f t="shared" si="3"/>
        <v xml:space="preserve"> </v>
      </c>
      <c r="AM86" s="79" t="str">
        <f t="shared" si="3"/>
        <v xml:space="preserve"> </v>
      </c>
      <c r="AN86" s="79" t="str">
        <f t="shared" si="3"/>
        <v xml:space="preserve"> </v>
      </c>
      <c r="AO86" s="79" t="str">
        <f t="shared" si="3"/>
        <v xml:space="preserve"> </v>
      </c>
      <c r="AP86" s="79" t="str">
        <f t="shared" si="3"/>
        <v xml:space="preserve"> </v>
      </c>
      <c r="AQ86" s="79" t="str">
        <f t="shared" si="3"/>
        <v xml:space="preserve"> </v>
      </c>
      <c r="AR86" s="79" t="str">
        <f t="shared" si="3"/>
        <v xml:space="preserve"> </v>
      </c>
      <c r="AS86" s="79" t="str">
        <f t="shared" si="3"/>
        <v xml:space="preserve"> </v>
      </c>
      <c r="AT86" s="80"/>
      <c r="AU86" s="80"/>
    </row>
    <row r="87" spans="1:47" x14ac:dyDescent="0.2">
      <c r="A87" s="267" t="s">
        <v>42</v>
      </c>
      <c r="B87" s="267"/>
      <c r="C87" s="267"/>
      <c r="D87" s="267"/>
      <c r="E87" s="267"/>
      <c r="F87" s="82" t="str">
        <f t="shared" ref="F87:AS87" si="4">IF(COUNTBLANK(F6:F85)=ROWS(F6:F85)," ",SUM(F6:F85))</f>
        <v xml:space="preserve"> </v>
      </c>
      <c r="G87" s="82" t="str">
        <f t="shared" si="4"/>
        <v xml:space="preserve"> </v>
      </c>
      <c r="H87" s="82" t="str">
        <f t="shared" si="4"/>
        <v xml:space="preserve"> </v>
      </c>
      <c r="I87" s="82" t="str">
        <f t="shared" si="4"/>
        <v xml:space="preserve"> </v>
      </c>
      <c r="J87" s="82" t="str">
        <f t="shared" si="4"/>
        <v xml:space="preserve"> </v>
      </c>
      <c r="K87" s="82" t="str">
        <f t="shared" si="4"/>
        <v xml:space="preserve"> </v>
      </c>
      <c r="L87" s="82" t="str">
        <f t="shared" si="4"/>
        <v xml:space="preserve"> </v>
      </c>
      <c r="M87" s="82" t="str">
        <f t="shared" si="4"/>
        <v xml:space="preserve"> </v>
      </c>
      <c r="N87" s="82" t="str">
        <f t="shared" si="4"/>
        <v xml:space="preserve"> </v>
      </c>
      <c r="O87" s="82" t="str">
        <f t="shared" si="4"/>
        <v xml:space="preserve"> </v>
      </c>
      <c r="P87" s="82" t="str">
        <f t="shared" si="4"/>
        <v xml:space="preserve"> </v>
      </c>
      <c r="Q87" s="82" t="str">
        <f t="shared" si="4"/>
        <v xml:space="preserve"> </v>
      </c>
      <c r="R87" s="82" t="str">
        <f t="shared" si="4"/>
        <v xml:space="preserve"> </v>
      </c>
      <c r="S87" s="82" t="str">
        <f t="shared" si="4"/>
        <v xml:space="preserve"> </v>
      </c>
      <c r="T87" s="82" t="str">
        <f t="shared" si="4"/>
        <v xml:space="preserve"> </v>
      </c>
      <c r="U87" s="82" t="str">
        <f t="shared" si="4"/>
        <v xml:space="preserve"> </v>
      </c>
      <c r="V87" s="82" t="str">
        <f t="shared" si="4"/>
        <v xml:space="preserve"> </v>
      </c>
      <c r="W87" s="82" t="str">
        <f t="shared" si="4"/>
        <v xml:space="preserve"> </v>
      </c>
      <c r="X87" s="82" t="str">
        <f t="shared" si="4"/>
        <v xml:space="preserve"> </v>
      </c>
      <c r="Y87" s="82" t="str">
        <f t="shared" si="4"/>
        <v xml:space="preserve"> </v>
      </c>
      <c r="Z87" s="82" t="str">
        <f t="shared" si="4"/>
        <v xml:space="preserve"> </v>
      </c>
      <c r="AA87" s="82" t="str">
        <f t="shared" si="4"/>
        <v xml:space="preserve"> </v>
      </c>
      <c r="AB87" s="82" t="str">
        <f t="shared" si="4"/>
        <v xml:space="preserve"> </v>
      </c>
      <c r="AC87" s="82" t="str">
        <f t="shared" si="4"/>
        <v xml:space="preserve"> </v>
      </c>
      <c r="AD87" s="82" t="str">
        <f t="shared" si="4"/>
        <v xml:space="preserve"> </v>
      </c>
      <c r="AE87" s="82" t="str">
        <f t="shared" si="4"/>
        <v xml:space="preserve"> </v>
      </c>
      <c r="AF87" s="82" t="str">
        <f t="shared" si="4"/>
        <v xml:space="preserve"> </v>
      </c>
      <c r="AG87" s="82" t="str">
        <f t="shared" si="4"/>
        <v xml:space="preserve"> </v>
      </c>
      <c r="AH87" s="82" t="str">
        <f t="shared" si="4"/>
        <v xml:space="preserve"> </v>
      </c>
      <c r="AI87" s="82" t="str">
        <f t="shared" si="4"/>
        <v xml:space="preserve"> </v>
      </c>
      <c r="AJ87" s="82" t="str">
        <f t="shared" si="4"/>
        <v xml:space="preserve"> </v>
      </c>
      <c r="AK87" s="82" t="str">
        <f t="shared" si="4"/>
        <v xml:space="preserve"> </v>
      </c>
      <c r="AL87" s="82" t="str">
        <f t="shared" si="4"/>
        <v xml:space="preserve"> </v>
      </c>
      <c r="AM87" s="82" t="str">
        <f t="shared" si="4"/>
        <v xml:space="preserve"> </v>
      </c>
      <c r="AN87" s="82" t="str">
        <f t="shared" si="4"/>
        <v xml:space="preserve"> </v>
      </c>
      <c r="AO87" s="82" t="str">
        <f t="shared" si="4"/>
        <v xml:space="preserve"> </v>
      </c>
      <c r="AP87" s="82" t="str">
        <f t="shared" si="4"/>
        <v xml:space="preserve"> </v>
      </c>
      <c r="AQ87" s="82" t="str">
        <f t="shared" si="4"/>
        <v xml:space="preserve"> </v>
      </c>
      <c r="AR87" s="82" t="str">
        <f t="shared" si="4"/>
        <v xml:space="preserve"> </v>
      </c>
      <c r="AS87" s="82" t="str">
        <f t="shared" si="4"/>
        <v xml:space="preserve"> </v>
      </c>
      <c r="AT87" s="83"/>
      <c r="AU87" s="81"/>
    </row>
    <row r="88" spans="1:47" x14ac:dyDescent="0.2">
      <c r="A88" s="251" t="s">
        <v>43</v>
      </c>
      <c r="B88" s="251"/>
      <c r="C88" s="251"/>
      <c r="D88" s="251"/>
      <c r="E88" s="251"/>
      <c r="F88" s="84" t="str">
        <f t="shared" ref="F88:AS88" si="5">IF(COUNTBLANK(F6:F85)=ROWS(F6:F85)," ",AVERAGE(F6:F85))</f>
        <v xml:space="preserve"> </v>
      </c>
      <c r="G88" s="84" t="str">
        <f t="shared" si="5"/>
        <v xml:space="preserve"> </v>
      </c>
      <c r="H88" s="84" t="str">
        <f t="shared" si="5"/>
        <v xml:space="preserve"> </v>
      </c>
      <c r="I88" s="84" t="str">
        <f t="shared" si="5"/>
        <v xml:space="preserve"> </v>
      </c>
      <c r="J88" s="84" t="str">
        <f t="shared" si="5"/>
        <v xml:space="preserve"> </v>
      </c>
      <c r="K88" s="84" t="str">
        <f t="shared" si="5"/>
        <v xml:space="preserve"> </v>
      </c>
      <c r="L88" s="84" t="str">
        <f t="shared" si="5"/>
        <v xml:space="preserve"> </v>
      </c>
      <c r="M88" s="84" t="str">
        <f t="shared" si="5"/>
        <v xml:space="preserve"> </v>
      </c>
      <c r="N88" s="84" t="str">
        <f t="shared" si="5"/>
        <v xml:space="preserve"> </v>
      </c>
      <c r="O88" s="84" t="str">
        <f t="shared" si="5"/>
        <v xml:space="preserve"> </v>
      </c>
      <c r="P88" s="84" t="str">
        <f t="shared" si="5"/>
        <v xml:space="preserve"> </v>
      </c>
      <c r="Q88" s="84" t="str">
        <f t="shared" si="5"/>
        <v xml:space="preserve"> </v>
      </c>
      <c r="R88" s="84" t="str">
        <f t="shared" si="5"/>
        <v xml:space="preserve"> </v>
      </c>
      <c r="S88" s="84" t="str">
        <f t="shared" si="5"/>
        <v xml:space="preserve"> </v>
      </c>
      <c r="T88" s="84" t="str">
        <f t="shared" si="5"/>
        <v xml:space="preserve"> </v>
      </c>
      <c r="U88" s="84" t="str">
        <f t="shared" si="5"/>
        <v xml:space="preserve"> </v>
      </c>
      <c r="V88" s="84" t="str">
        <f t="shared" si="5"/>
        <v xml:space="preserve"> </v>
      </c>
      <c r="W88" s="84" t="str">
        <f t="shared" si="5"/>
        <v xml:space="preserve"> </v>
      </c>
      <c r="X88" s="84" t="str">
        <f t="shared" si="5"/>
        <v xml:space="preserve"> </v>
      </c>
      <c r="Y88" s="84" t="str">
        <f t="shared" si="5"/>
        <v xml:space="preserve"> </v>
      </c>
      <c r="Z88" s="84" t="str">
        <f t="shared" si="5"/>
        <v xml:space="preserve"> </v>
      </c>
      <c r="AA88" s="84" t="str">
        <f t="shared" si="5"/>
        <v xml:space="preserve"> </v>
      </c>
      <c r="AB88" s="84" t="str">
        <f t="shared" si="5"/>
        <v xml:space="preserve"> </v>
      </c>
      <c r="AC88" s="84" t="str">
        <f t="shared" si="5"/>
        <v xml:space="preserve"> </v>
      </c>
      <c r="AD88" s="84" t="str">
        <f t="shared" si="5"/>
        <v xml:space="preserve"> </v>
      </c>
      <c r="AE88" s="84" t="str">
        <f t="shared" si="5"/>
        <v xml:space="preserve"> </v>
      </c>
      <c r="AF88" s="84" t="str">
        <f t="shared" si="5"/>
        <v xml:space="preserve"> </v>
      </c>
      <c r="AG88" s="84" t="str">
        <f t="shared" si="5"/>
        <v xml:space="preserve"> </v>
      </c>
      <c r="AH88" s="84" t="str">
        <f t="shared" si="5"/>
        <v xml:space="preserve"> </v>
      </c>
      <c r="AI88" s="84" t="str">
        <f t="shared" si="5"/>
        <v xml:space="preserve"> </v>
      </c>
      <c r="AJ88" s="84" t="str">
        <f t="shared" si="5"/>
        <v xml:space="preserve"> </v>
      </c>
      <c r="AK88" s="84" t="str">
        <f t="shared" si="5"/>
        <v xml:space="preserve"> </v>
      </c>
      <c r="AL88" s="84" t="str">
        <f t="shared" si="5"/>
        <v xml:space="preserve"> </v>
      </c>
      <c r="AM88" s="84" t="str">
        <f t="shared" si="5"/>
        <v xml:space="preserve"> </v>
      </c>
      <c r="AN88" s="84" t="str">
        <f t="shared" si="5"/>
        <v xml:space="preserve"> </v>
      </c>
      <c r="AO88" s="84" t="str">
        <f t="shared" si="5"/>
        <v xml:space="preserve"> </v>
      </c>
      <c r="AP88" s="84" t="str">
        <f t="shared" si="5"/>
        <v xml:space="preserve"> </v>
      </c>
      <c r="AQ88" s="84" t="str">
        <f t="shared" si="5"/>
        <v xml:space="preserve"> </v>
      </c>
      <c r="AR88" s="84" t="str">
        <f t="shared" si="5"/>
        <v xml:space="preserve"> </v>
      </c>
      <c r="AS88" s="84" t="str">
        <f t="shared" si="5"/>
        <v xml:space="preserve"> </v>
      </c>
      <c r="AT88" s="85" t="str">
        <f>IF(COUNTIF(AT6:AT85," ")=ROWS(AT6:AT85)," ",AVERAGE(AT6:AT85))</f>
        <v xml:space="preserve"> </v>
      </c>
      <c r="AU88" s="43">
        <f>IF(COUNTIF(AU6:AU85," ")=ROWS(AU6:AU85)," ",AVERAGE(AU6:AU85))</f>
        <v>0</v>
      </c>
    </row>
    <row r="89" spans="1:47" x14ac:dyDescent="0.2">
      <c r="A89" s="251" t="s">
        <v>119</v>
      </c>
      <c r="B89" s="251"/>
      <c r="C89" s="251"/>
      <c r="D89" s="251"/>
      <c r="E89" s="251"/>
      <c r="F89" s="86" t="str">
        <f t="shared" ref="F89:AS89" si="6">IF(COUNTBLANK(F6:F85)=ROWS(F6:F85)," ",IF(COUNTIF(F6:F85,F4)=0,"YOK",COUNTIF(F6:F85,F4)))</f>
        <v xml:space="preserve"> </v>
      </c>
      <c r="G89" s="86" t="str">
        <f t="shared" si="6"/>
        <v xml:space="preserve"> </v>
      </c>
      <c r="H89" s="86" t="str">
        <f t="shared" si="6"/>
        <v xml:space="preserve"> </v>
      </c>
      <c r="I89" s="86" t="str">
        <f t="shared" si="6"/>
        <v xml:space="preserve"> </v>
      </c>
      <c r="J89" s="86" t="str">
        <f t="shared" si="6"/>
        <v xml:space="preserve"> </v>
      </c>
      <c r="K89" s="86" t="str">
        <f t="shared" si="6"/>
        <v xml:space="preserve"> </v>
      </c>
      <c r="L89" s="86" t="str">
        <f t="shared" si="6"/>
        <v xml:space="preserve"> </v>
      </c>
      <c r="M89" s="86" t="str">
        <f t="shared" si="6"/>
        <v xml:space="preserve"> </v>
      </c>
      <c r="N89" s="86" t="str">
        <f t="shared" si="6"/>
        <v xml:space="preserve"> </v>
      </c>
      <c r="O89" s="86" t="str">
        <f t="shared" si="6"/>
        <v xml:space="preserve"> </v>
      </c>
      <c r="P89" s="86" t="str">
        <f t="shared" si="6"/>
        <v xml:space="preserve"> </v>
      </c>
      <c r="Q89" s="86" t="str">
        <f t="shared" si="6"/>
        <v xml:space="preserve"> </v>
      </c>
      <c r="R89" s="86" t="str">
        <f t="shared" si="6"/>
        <v xml:space="preserve"> </v>
      </c>
      <c r="S89" s="86" t="str">
        <f t="shared" si="6"/>
        <v xml:space="preserve"> </v>
      </c>
      <c r="T89" s="86" t="str">
        <f t="shared" si="6"/>
        <v xml:space="preserve"> </v>
      </c>
      <c r="U89" s="86" t="str">
        <f t="shared" si="6"/>
        <v xml:space="preserve"> </v>
      </c>
      <c r="V89" s="86" t="str">
        <f t="shared" si="6"/>
        <v xml:space="preserve"> </v>
      </c>
      <c r="W89" s="86" t="str">
        <f t="shared" si="6"/>
        <v xml:space="preserve"> </v>
      </c>
      <c r="X89" s="86" t="str">
        <f t="shared" si="6"/>
        <v xml:space="preserve"> </v>
      </c>
      <c r="Y89" s="86" t="str">
        <f t="shared" si="6"/>
        <v xml:space="preserve"> </v>
      </c>
      <c r="Z89" s="86" t="str">
        <f t="shared" si="6"/>
        <v xml:space="preserve"> </v>
      </c>
      <c r="AA89" s="86" t="str">
        <f t="shared" si="6"/>
        <v xml:space="preserve"> </v>
      </c>
      <c r="AB89" s="86" t="str">
        <f t="shared" si="6"/>
        <v xml:space="preserve"> </v>
      </c>
      <c r="AC89" s="86" t="str">
        <f t="shared" si="6"/>
        <v xml:space="preserve"> </v>
      </c>
      <c r="AD89" s="86" t="str">
        <f t="shared" si="6"/>
        <v xml:space="preserve"> </v>
      </c>
      <c r="AE89" s="86" t="str">
        <f t="shared" si="6"/>
        <v xml:space="preserve"> </v>
      </c>
      <c r="AF89" s="86" t="str">
        <f t="shared" si="6"/>
        <v xml:space="preserve"> </v>
      </c>
      <c r="AG89" s="86" t="str">
        <f t="shared" si="6"/>
        <v xml:space="preserve"> </v>
      </c>
      <c r="AH89" s="86" t="str">
        <f t="shared" si="6"/>
        <v xml:space="preserve"> </v>
      </c>
      <c r="AI89" s="86" t="str">
        <f t="shared" si="6"/>
        <v xml:space="preserve"> </v>
      </c>
      <c r="AJ89" s="86" t="str">
        <f t="shared" si="6"/>
        <v xml:space="preserve"> </v>
      </c>
      <c r="AK89" s="86" t="str">
        <f t="shared" si="6"/>
        <v xml:space="preserve"> </v>
      </c>
      <c r="AL89" s="86" t="str">
        <f t="shared" si="6"/>
        <v xml:space="preserve"> </v>
      </c>
      <c r="AM89" s="86" t="str">
        <f t="shared" si="6"/>
        <v xml:space="preserve"> </v>
      </c>
      <c r="AN89" s="86" t="str">
        <f t="shared" si="6"/>
        <v xml:space="preserve"> </v>
      </c>
      <c r="AO89" s="86" t="str">
        <f t="shared" si="6"/>
        <v xml:space="preserve"> </v>
      </c>
      <c r="AP89" s="86" t="str">
        <f t="shared" si="6"/>
        <v xml:space="preserve"> </v>
      </c>
      <c r="AQ89" s="86" t="str">
        <f t="shared" si="6"/>
        <v xml:space="preserve"> </v>
      </c>
      <c r="AR89" s="86" t="str">
        <f t="shared" si="6"/>
        <v xml:space="preserve"> </v>
      </c>
      <c r="AS89" s="86" t="str">
        <f t="shared" si="6"/>
        <v xml:space="preserve"> </v>
      </c>
      <c r="AT89" s="85"/>
      <c r="AU89" s="44"/>
    </row>
    <row r="90" spans="1:47" ht="27" customHeight="1" x14ac:dyDescent="0.2">
      <c r="A90" s="251" t="s">
        <v>120</v>
      </c>
      <c r="B90" s="251"/>
      <c r="C90" s="251"/>
      <c r="D90" s="251"/>
      <c r="E90" s="251"/>
      <c r="F90" s="87" t="str">
        <f t="shared" ref="F90:AS90" si="7">IF(COUNTBLANK(F6:F85)=ROWS(F6:F85)," ",IF(F89="YOK",0,100*F89/COUNTA(F6:F85)))</f>
        <v xml:space="preserve"> </v>
      </c>
      <c r="G90" s="87" t="str">
        <f t="shared" si="7"/>
        <v xml:space="preserve"> </v>
      </c>
      <c r="H90" s="87" t="str">
        <f t="shared" si="7"/>
        <v xml:space="preserve"> </v>
      </c>
      <c r="I90" s="87" t="str">
        <f t="shared" si="7"/>
        <v xml:space="preserve"> </v>
      </c>
      <c r="J90" s="87" t="str">
        <f t="shared" si="7"/>
        <v xml:space="preserve"> </v>
      </c>
      <c r="K90" s="87" t="str">
        <f t="shared" si="7"/>
        <v xml:space="preserve"> </v>
      </c>
      <c r="L90" s="87" t="str">
        <f t="shared" si="7"/>
        <v xml:space="preserve"> </v>
      </c>
      <c r="M90" s="87" t="str">
        <f t="shared" si="7"/>
        <v xml:space="preserve"> </v>
      </c>
      <c r="N90" s="87" t="str">
        <f t="shared" si="7"/>
        <v xml:space="preserve"> </v>
      </c>
      <c r="O90" s="87" t="str">
        <f t="shared" si="7"/>
        <v xml:space="preserve"> </v>
      </c>
      <c r="P90" s="87" t="str">
        <f t="shared" si="7"/>
        <v xml:space="preserve"> </v>
      </c>
      <c r="Q90" s="87" t="str">
        <f t="shared" si="7"/>
        <v xml:space="preserve"> </v>
      </c>
      <c r="R90" s="87" t="str">
        <f t="shared" si="7"/>
        <v xml:space="preserve"> </v>
      </c>
      <c r="S90" s="87" t="str">
        <f t="shared" si="7"/>
        <v xml:space="preserve"> </v>
      </c>
      <c r="T90" s="87" t="str">
        <f t="shared" si="7"/>
        <v xml:space="preserve"> </v>
      </c>
      <c r="U90" s="87" t="str">
        <f t="shared" si="7"/>
        <v xml:space="preserve"> </v>
      </c>
      <c r="V90" s="87" t="str">
        <f t="shared" si="7"/>
        <v xml:space="preserve"> </v>
      </c>
      <c r="W90" s="87" t="str">
        <f t="shared" si="7"/>
        <v xml:space="preserve"> </v>
      </c>
      <c r="X90" s="87" t="str">
        <f t="shared" si="7"/>
        <v xml:space="preserve"> </v>
      </c>
      <c r="Y90" s="87" t="str">
        <f t="shared" si="7"/>
        <v xml:space="preserve"> </v>
      </c>
      <c r="Z90" s="87" t="str">
        <f t="shared" si="7"/>
        <v xml:space="preserve"> </v>
      </c>
      <c r="AA90" s="87" t="str">
        <f t="shared" si="7"/>
        <v xml:space="preserve"> </v>
      </c>
      <c r="AB90" s="87" t="str">
        <f t="shared" si="7"/>
        <v xml:space="preserve"> </v>
      </c>
      <c r="AC90" s="87" t="str">
        <f t="shared" si="7"/>
        <v xml:space="preserve"> </v>
      </c>
      <c r="AD90" s="87" t="str">
        <f t="shared" si="7"/>
        <v xml:space="preserve"> </v>
      </c>
      <c r="AE90" s="87" t="str">
        <f t="shared" si="7"/>
        <v xml:space="preserve"> </v>
      </c>
      <c r="AF90" s="87" t="str">
        <f t="shared" si="7"/>
        <v xml:space="preserve"> </v>
      </c>
      <c r="AG90" s="87" t="str">
        <f t="shared" si="7"/>
        <v xml:space="preserve"> </v>
      </c>
      <c r="AH90" s="87" t="str">
        <f t="shared" si="7"/>
        <v xml:space="preserve"> </v>
      </c>
      <c r="AI90" s="87" t="str">
        <f t="shared" si="7"/>
        <v xml:space="preserve"> </v>
      </c>
      <c r="AJ90" s="87" t="str">
        <f t="shared" si="7"/>
        <v xml:space="preserve"> </v>
      </c>
      <c r="AK90" s="87" t="str">
        <f t="shared" si="7"/>
        <v xml:space="preserve"> </v>
      </c>
      <c r="AL90" s="87" t="str">
        <f t="shared" si="7"/>
        <v xml:space="preserve"> </v>
      </c>
      <c r="AM90" s="87" t="str">
        <f t="shared" si="7"/>
        <v xml:space="preserve"> </v>
      </c>
      <c r="AN90" s="87" t="str">
        <f t="shared" si="7"/>
        <v xml:space="preserve"> </v>
      </c>
      <c r="AO90" s="87" t="str">
        <f t="shared" si="7"/>
        <v xml:space="preserve"> </v>
      </c>
      <c r="AP90" s="87" t="str">
        <f t="shared" si="7"/>
        <v xml:space="preserve"> </v>
      </c>
      <c r="AQ90" s="87" t="str">
        <f t="shared" si="7"/>
        <v xml:space="preserve"> </v>
      </c>
      <c r="AR90" s="87" t="str">
        <f t="shared" si="7"/>
        <v xml:space="preserve"> </v>
      </c>
      <c r="AS90" s="87" t="str">
        <f t="shared" si="7"/>
        <v xml:space="preserve"> </v>
      </c>
      <c r="AT90" s="255"/>
      <c r="AU90" s="266"/>
    </row>
    <row r="91" spans="1:47" ht="9.75" customHeight="1" x14ac:dyDescent="0.2">
      <c r="A91" s="251"/>
      <c r="B91" s="251"/>
      <c r="C91" s="251"/>
      <c r="D91" s="251"/>
      <c r="E91" s="251"/>
      <c r="F91" s="88" t="str">
        <f>IF(F90&lt;&gt;" ","%"," ")</f>
        <v xml:space="preserve"> </v>
      </c>
      <c r="G91" s="88" t="str">
        <f t="shared" ref="G91:AS91" si="8">IF(G90&lt;&gt;" ","%"," ")</f>
        <v xml:space="preserve"> </v>
      </c>
      <c r="H91" s="88" t="str">
        <f t="shared" si="8"/>
        <v xml:space="preserve"> </v>
      </c>
      <c r="I91" s="88" t="str">
        <f t="shared" si="8"/>
        <v xml:space="preserve"> </v>
      </c>
      <c r="J91" s="88" t="str">
        <f t="shared" si="8"/>
        <v xml:space="preserve"> </v>
      </c>
      <c r="K91" s="88" t="str">
        <f t="shared" si="8"/>
        <v xml:space="preserve"> </v>
      </c>
      <c r="L91" s="88" t="str">
        <f t="shared" si="8"/>
        <v xml:space="preserve"> </v>
      </c>
      <c r="M91" s="88" t="str">
        <f t="shared" si="8"/>
        <v xml:space="preserve"> </v>
      </c>
      <c r="N91" s="88" t="str">
        <f t="shared" si="8"/>
        <v xml:space="preserve"> </v>
      </c>
      <c r="O91" s="88" t="str">
        <f t="shared" si="8"/>
        <v xml:space="preserve"> </v>
      </c>
      <c r="P91" s="88" t="str">
        <f t="shared" si="8"/>
        <v xml:space="preserve"> </v>
      </c>
      <c r="Q91" s="88" t="str">
        <f t="shared" si="8"/>
        <v xml:space="preserve"> </v>
      </c>
      <c r="R91" s="88" t="str">
        <f t="shared" si="8"/>
        <v xml:space="preserve"> </v>
      </c>
      <c r="S91" s="88" t="str">
        <f t="shared" si="8"/>
        <v xml:space="preserve"> </v>
      </c>
      <c r="T91" s="88" t="str">
        <f t="shared" si="8"/>
        <v xml:space="preserve"> </v>
      </c>
      <c r="U91" s="88" t="str">
        <f t="shared" si="8"/>
        <v xml:space="preserve"> </v>
      </c>
      <c r="V91" s="88" t="str">
        <f t="shared" si="8"/>
        <v xml:space="preserve"> </v>
      </c>
      <c r="W91" s="88" t="str">
        <f t="shared" si="8"/>
        <v xml:space="preserve"> </v>
      </c>
      <c r="X91" s="88" t="str">
        <f t="shared" si="8"/>
        <v xml:space="preserve"> </v>
      </c>
      <c r="Y91" s="88" t="str">
        <f t="shared" si="8"/>
        <v xml:space="preserve"> </v>
      </c>
      <c r="Z91" s="88" t="str">
        <f t="shared" si="8"/>
        <v xml:space="preserve"> </v>
      </c>
      <c r="AA91" s="88" t="str">
        <f t="shared" si="8"/>
        <v xml:space="preserve"> </v>
      </c>
      <c r="AB91" s="88" t="str">
        <f t="shared" si="8"/>
        <v xml:space="preserve"> </v>
      </c>
      <c r="AC91" s="88" t="str">
        <f t="shared" si="8"/>
        <v xml:space="preserve"> </v>
      </c>
      <c r="AD91" s="88" t="str">
        <f t="shared" si="8"/>
        <v xml:space="preserve"> </v>
      </c>
      <c r="AE91" s="88" t="str">
        <f t="shared" si="8"/>
        <v xml:space="preserve"> </v>
      </c>
      <c r="AF91" s="88" t="str">
        <f t="shared" si="8"/>
        <v xml:space="preserve"> </v>
      </c>
      <c r="AG91" s="88" t="str">
        <f t="shared" si="8"/>
        <v xml:space="preserve"> </v>
      </c>
      <c r="AH91" s="88" t="str">
        <f t="shared" si="8"/>
        <v xml:space="preserve"> </v>
      </c>
      <c r="AI91" s="88" t="str">
        <f t="shared" si="8"/>
        <v xml:space="preserve"> </v>
      </c>
      <c r="AJ91" s="88" t="str">
        <f t="shared" si="8"/>
        <v xml:space="preserve"> </v>
      </c>
      <c r="AK91" s="88" t="str">
        <f t="shared" si="8"/>
        <v xml:space="preserve"> </v>
      </c>
      <c r="AL91" s="88" t="str">
        <f t="shared" si="8"/>
        <v xml:space="preserve"> </v>
      </c>
      <c r="AM91" s="88" t="str">
        <f t="shared" si="8"/>
        <v xml:space="preserve"> </v>
      </c>
      <c r="AN91" s="88" t="str">
        <f t="shared" si="8"/>
        <v xml:space="preserve"> </v>
      </c>
      <c r="AO91" s="88" t="str">
        <f t="shared" si="8"/>
        <v xml:space="preserve"> </v>
      </c>
      <c r="AP91" s="88" t="str">
        <f t="shared" si="8"/>
        <v xml:space="preserve"> </v>
      </c>
      <c r="AQ91" s="88" t="str">
        <f t="shared" si="8"/>
        <v xml:space="preserve"> </v>
      </c>
      <c r="AR91" s="88" t="str">
        <f t="shared" si="8"/>
        <v xml:space="preserve"> </v>
      </c>
      <c r="AS91" s="88" t="str">
        <f t="shared" si="8"/>
        <v xml:space="preserve"> </v>
      </c>
      <c r="AT91" s="255"/>
      <c r="AU91" s="266"/>
    </row>
    <row r="92" spans="1:47" x14ac:dyDescent="0.2">
      <c r="A92" s="251" t="s">
        <v>121</v>
      </c>
      <c r="B92" s="251"/>
      <c r="C92" s="251"/>
      <c r="D92" s="251"/>
      <c r="E92" s="251"/>
      <c r="F92" s="86" t="str">
        <f t="shared" ref="F92:AS92" si="9">IF(COUNTBLANK(F6:F85)=ROWS(F6:F85)," ",IF(COUNTIF(F6:F85,0)=0,"YOK",COUNTIF(F6:F85,0)))</f>
        <v xml:space="preserve"> </v>
      </c>
      <c r="G92" s="86" t="str">
        <f t="shared" si="9"/>
        <v xml:space="preserve"> </v>
      </c>
      <c r="H92" s="86" t="str">
        <f t="shared" si="9"/>
        <v xml:space="preserve"> </v>
      </c>
      <c r="I92" s="86" t="str">
        <f t="shared" si="9"/>
        <v xml:space="preserve"> </v>
      </c>
      <c r="J92" s="86" t="str">
        <f t="shared" si="9"/>
        <v xml:space="preserve"> </v>
      </c>
      <c r="K92" s="86" t="str">
        <f t="shared" si="9"/>
        <v xml:space="preserve"> </v>
      </c>
      <c r="L92" s="86" t="str">
        <f t="shared" si="9"/>
        <v xml:space="preserve"> </v>
      </c>
      <c r="M92" s="86" t="str">
        <f t="shared" si="9"/>
        <v xml:space="preserve"> </v>
      </c>
      <c r="N92" s="86" t="str">
        <f t="shared" si="9"/>
        <v xml:space="preserve"> </v>
      </c>
      <c r="O92" s="86" t="str">
        <f t="shared" si="9"/>
        <v xml:space="preserve"> </v>
      </c>
      <c r="P92" s="86" t="str">
        <f t="shared" si="9"/>
        <v xml:space="preserve"> </v>
      </c>
      <c r="Q92" s="86" t="str">
        <f t="shared" si="9"/>
        <v xml:space="preserve"> </v>
      </c>
      <c r="R92" s="86" t="str">
        <f t="shared" si="9"/>
        <v xml:space="preserve"> </v>
      </c>
      <c r="S92" s="86" t="str">
        <f t="shared" si="9"/>
        <v xml:space="preserve"> </v>
      </c>
      <c r="T92" s="86" t="str">
        <f t="shared" si="9"/>
        <v xml:space="preserve"> </v>
      </c>
      <c r="U92" s="86" t="str">
        <f t="shared" si="9"/>
        <v xml:space="preserve"> </v>
      </c>
      <c r="V92" s="86" t="str">
        <f t="shared" si="9"/>
        <v xml:space="preserve"> </v>
      </c>
      <c r="W92" s="86" t="str">
        <f t="shared" si="9"/>
        <v xml:space="preserve"> </v>
      </c>
      <c r="X92" s="86" t="str">
        <f t="shared" si="9"/>
        <v xml:space="preserve"> </v>
      </c>
      <c r="Y92" s="86" t="str">
        <f t="shared" si="9"/>
        <v xml:space="preserve"> </v>
      </c>
      <c r="Z92" s="86" t="str">
        <f t="shared" si="9"/>
        <v xml:space="preserve"> </v>
      </c>
      <c r="AA92" s="86" t="str">
        <f t="shared" si="9"/>
        <v xml:space="preserve"> </v>
      </c>
      <c r="AB92" s="86" t="str">
        <f t="shared" si="9"/>
        <v xml:space="preserve"> </v>
      </c>
      <c r="AC92" s="86" t="str">
        <f t="shared" si="9"/>
        <v xml:space="preserve"> </v>
      </c>
      <c r="AD92" s="86" t="str">
        <f t="shared" si="9"/>
        <v xml:space="preserve"> </v>
      </c>
      <c r="AE92" s="86" t="str">
        <f t="shared" si="9"/>
        <v xml:space="preserve"> </v>
      </c>
      <c r="AF92" s="86" t="str">
        <f t="shared" si="9"/>
        <v xml:space="preserve"> </v>
      </c>
      <c r="AG92" s="86" t="str">
        <f t="shared" si="9"/>
        <v xml:space="preserve"> </v>
      </c>
      <c r="AH92" s="86" t="str">
        <f t="shared" si="9"/>
        <v xml:space="preserve"> </v>
      </c>
      <c r="AI92" s="86" t="str">
        <f t="shared" si="9"/>
        <v xml:space="preserve"> </v>
      </c>
      <c r="AJ92" s="86" t="str">
        <f t="shared" si="9"/>
        <v xml:space="preserve"> </v>
      </c>
      <c r="AK92" s="86" t="str">
        <f t="shared" si="9"/>
        <v xml:space="preserve"> </v>
      </c>
      <c r="AL92" s="86" t="str">
        <f t="shared" si="9"/>
        <v xml:space="preserve"> </v>
      </c>
      <c r="AM92" s="86" t="str">
        <f t="shared" si="9"/>
        <v xml:space="preserve"> </v>
      </c>
      <c r="AN92" s="86" t="str">
        <f t="shared" si="9"/>
        <v xml:space="preserve"> </v>
      </c>
      <c r="AO92" s="86" t="str">
        <f t="shared" si="9"/>
        <v xml:space="preserve"> </v>
      </c>
      <c r="AP92" s="86" t="str">
        <f t="shared" si="9"/>
        <v xml:space="preserve"> </v>
      </c>
      <c r="AQ92" s="86" t="str">
        <f t="shared" si="9"/>
        <v xml:space="preserve"> </v>
      </c>
      <c r="AR92" s="86" t="str">
        <f t="shared" si="9"/>
        <v xml:space="preserve"> </v>
      </c>
      <c r="AS92" s="86" t="str">
        <f t="shared" si="9"/>
        <v xml:space="preserve"> </v>
      </c>
      <c r="AT92" s="85"/>
      <c r="AU92" s="44"/>
    </row>
    <row r="93" spans="1:47" ht="24.75" customHeight="1" x14ac:dyDescent="0.2">
      <c r="A93" s="251" t="s">
        <v>122</v>
      </c>
      <c r="B93" s="251"/>
      <c r="C93" s="251"/>
      <c r="D93" s="251"/>
      <c r="E93" s="251"/>
      <c r="F93" s="87" t="str">
        <f t="shared" ref="F93:AS93" si="10">IF(COUNTBLANK(F6:F85)=ROWS(F6:F85)," ",IF(F92="YOK",0,100*F92/COUNTA(F6:F85)))</f>
        <v xml:space="preserve"> </v>
      </c>
      <c r="G93" s="87" t="str">
        <f t="shared" si="10"/>
        <v xml:space="preserve"> </v>
      </c>
      <c r="H93" s="87" t="str">
        <f t="shared" si="10"/>
        <v xml:space="preserve"> </v>
      </c>
      <c r="I93" s="87" t="str">
        <f t="shared" si="10"/>
        <v xml:space="preserve"> </v>
      </c>
      <c r="J93" s="87" t="str">
        <f t="shared" si="10"/>
        <v xml:space="preserve"> </v>
      </c>
      <c r="K93" s="87" t="str">
        <f t="shared" si="10"/>
        <v xml:space="preserve"> </v>
      </c>
      <c r="L93" s="87" t="str">
        <f t="shared" si="10"/>
        <v xml:space="preserve"> </v>
      </c>
      <c r="M93" s="87" t="str">
        <f t="shared" si="10"/>
        <v xml:space="preserve"> </v>
      </c>
      <c r="N93" s="87" t="str">
        <f t="shared" si="10"/>
        <v xml:space="preserve"> </v>
      </c>
      <c r="O93" s="87" t="str">
        <f t="shared" si="10"/>
        <v xml:space="preserve"> </v>
      </c>
      <c r="P93" s="87" t="str">
        <f t="shared" si="10"/>
        <v xml:space="preserve"> </v>
      </c>
      <c r="Q93" s="87" t="str">
        <f t="shared" si="10"/>
        <v xml:space="preserve"> </v>
      </c>
      <c r="R93" s="87" t="str">
        <f t="shared" si="10"/>
        <v xml:space="preserve"> </v>
      </c>
      <c r="S93" s="87" t="str">
        <f t="shared" si="10"/>
        <v xml:space="preserve"> </v>
      </c>
      <c r="T93" s="87" t="str">
        <f t="shared" si="10"/>
        <v xml:space="preserve"> </v>
      </c>
      <c r="U93" s="87" t="str">
        <f t="shared" si="10"/>
        <v xml:space="preserve"> </v>
      </c>
      <c r="V93" s="87" t="str">
        <f t="shared" si="10"/>
        <v xml:space="preserve"> </v>
      </c>
      <c r="W93" s="87" t="str">
        <f t="shared" si="10"/>
        <v xml:space="preserve"> </v>
      </c>
      <c r="X93" s="87" t="str">
        <f t="shared" si="10"/>
        <v xml:space="preserve"> </v>
      </c>
      <c r="Y93" s="87" t="str">
        <f t="shared" si="10"/>
        <v xml:space="preserve"> </v>
      </c>
      <c r="Z93" s="87" t="str">
        <f t="shared" si="10"/>
        <v xml:space="preserve"> </v>
      </c>
      <c r="AA93" s="87" t="str">
        <f t="shared" si="10"/>
        <v xml:space="preserve"> </v>
      </c>
      <c r="AB93" s="87" t="str">
        <f t="shared" si="10"/>
        <v xml:space="preserve"> </v>
      </c>
      <c r="AC93" s="87" t="str">
        <f t="shared" si="10"/>
        <v xml:space="preserve"> </v>
      </c>
      <c r="AD93" s="87" t="str">
        <f t="shared" si="10"/>
        <v xml:space="preserve"> </v>
      </c>
      <c r="AE93" s="87" t="str">
        <f t="shared" si="10"/>
        <v xml:space="preserve"> </v>
      </c>
      <c r="AF93" s="87" t="str">
        <f t="shared" si="10"/>
        <v xml:space="preserve"> </v>
      </c>
      <c r="AG93" s="87" t="str">
        <f t="shared" si="10"/>
        <v xml:space="preserve"> </v>
      </c>
      <c r="AH93" s="87" t="str">
        <f t="shared" si="10"/>
        <v xml:space="preserve"> </v>
      </c>
      <c r="AI93" s="87" t="str">
        <f t="shared" si="10"/>
        <v xml:space="preserve"> </v>
      </c>
      <c r="AJ93" s="87" t="str">
        <f t="shared" si="10"/>
        <v xml:space="preserve"> </v>
      </c>
      <c r="AK93" s="87" t="str">
        <f t="shared" si="10"/>
        <v xml:space="preserve"> </v>
      </c>
      <c r="AL93" s="87" t="str">
        <f t="shared" si="10"/>
        <v xml:space="preserve"> </v>
      </c>
      <c r="AM93" s="87" t="str">
        <f t="shared" si="10"/>
        <v xml:space="preserve"> </v>
      </c>
      <c r="AN93" s="87" t="str">
        <f t="shared" si="10"/>
        <v xml:space="preserve"> </v>
      </c>
      <c r="AO93" s="87" t="str">
        <f t="shared" si="10"/>
        <v xml:space="preserve"> </v>
      </c>
      <c r="AP93" s="87" t="str">
        <f t="shared" si="10"/>
        <v xml:space="preserve"> </v>
      </c>
      <c r="AQ93" s="87" t="str">
        <f t="shared" si="10"/>
        <v xml:space="preserve"> </v>
      </c>
      <c r="AR93" s="87" t="str">
        <f t="shared" si="10"/>
        <v xml:space="preserve"> </v>
      </c>
      <c r="AS93" s="87" t="str">
        <f t="shared" si="10"/>
        <v xml:space="preserve"> </v>
      </c>
      <c r="AT93" s="255"/>
      <c r="AU93" s="266"/>
    </row>
    <row r="94" spans="1:47" ht="9.75" customHeight="1" x14ac:dyDescent="0.2">
      <c r="A94" s="251"/>
      <c r="B94" s="251"/>
      <c r="C94" s="251"/>
      <c r="D94" s="251"/>
      <c r="E94" s="251"/>
      <c r="F94" s="89" t="str">
        <f>IF(F93&lt;&gt;" ","%"," ")</f>
        <v xml:space="preserve"> </v>
      </c>
      <c r="G94" s="89" t="str">
        <f t="shared" ref="G94:AS94" si="11">IF(G93&lt;&gt;" ","%"," ")</f>
        <v xml:space="preserve"> </v>
      </c>
      <c r="H94" s="89" t="str">
        <f t="shared" si="11"/>
        <v xml:space="preserve"> </v>
      </c>
      <c r="I94" s="89" t="str">
        <f t="shared" si="11"/>
        <v xml:space="preserve"> </v>
      </c>
      <c r="J94" s="89" t="str">
        <f t="shared" si="11"/>
        <v xml:space="preserve"> </v>
      </c>
      <c r="K94" s="89" t="str">
        <f t="shared" si="11"/>
        <v xml:space="preserve"> </v>
      </c>
      <c r="L94" s="89" t="str">
        <f t="shared" si="11"/>
        <v xml:space="preserve"> </v>
      </c>
      <c r="M94" s="89" t="str">
        <f t="shared" si="11"/>
        <v xml:space="preserve"> </v>
      </c>
      <c r="N94" s="89" t="str">
        <f t="shared" si="11"/>
        <v xml:space="preserve"> </v>
      </c>
      <c r="O94" s="89" t="str">
        <f t="shared" si="11"/>
        <v xml:space="preserve"> </v>
      </c>
      <c r="P94" s="89" t="str">
        <f t="shared" si="11"/>
        <v xml:space="preserve"> </v>
      </c>
      <c r="Q94" s="89" t="str">
        <f t="shared" si="11"/>
        <v xml:space="preserve"> </v>
      </c>
      <c r="R94" s="89" t="str">
        <f t="shared" si="11"/>
        <v xml:space="preserve"> </v>
      </c>
      <c r="S94" s="89" t="str">
        <f t="shared" si="11"/>
        <v xml:space="preserve"> </v>
      </c>
      <c r="T94" s="89" t="str">
        <f t="shared" si="11"/>
        <v xml:space="preserve"> </v>
      </c>
      <c r="U94" s="89" t="str">
        <f t="shared" si="11"/>
        <v xml:space="preserve"> </v>
      </c>
      <c r="V94" s="89" t="str">
        <f t="shared" si="11"/>
        <v xml:space="preserve"> </v>
      </c>
      <c r="W94" s="89" t="str">
        <f t="shared" si="11"/>
        <v xml:space="preserve"> </v>
      </c>
      <c r="X94" s="89" t="str">
        <f t="shared" si="11"/>
        <v xml:space="preserve"> </v>
      </c>
      <c r="Y94" s="89" t="str">
        <f t="shared" si="11"/>
        <v xml:space="preserve"> </v>
      </c>
      <c r="Z94" s="89" t="str">
        <f t="shared" si="11"/>
        <v xml:space="preserve"> </v>
      </c>
      <c r="AA94" s="89" t="str">
        <f t="shared" si="11"/>
        <v xml:space="preserve"> </v>
      </c>
      <c r="AB94" s="89" t="str">
        <f t="shared" si="11"/>
        <v xml:space="preserve"> </v>
      </c>
      <c r="AC94" s="89" t="str">
        <f t="shared" si="11"/>
        <v xml:space="preserve"> </v>
      </c>
      <c r="AD94" s="89" t="str">
        <f t="shared" si="11"/>
        <v xml:space="preserve"> </v>
      </c>
      <c r="AE94" s="89" t="str">
        <f t="shared" si="11"/>
        <v xml:space="preserve"> </v>
      </c>
      <c r="AF94" s="89" t="str">
        <f t="shared" si="11"/>
        <v xml:space="preserve"> </v>
      </c>
      <c r="AG94" s="89" t="str">
        <f t="shared" si="11"/>
        <v xml:space="preserve"> </v>
      </c>
      <c r="AH94" s="89" t="str">
        <f t="shared" si="11"/>
        <v xml:space="preserve"> </v>
      </c>
      <c r="AI94" s="89" t="str">
        <f t="shared" si="11"/>
        <v xml:space="preserve"> </v>
      </c>
      <c r="AJ94" s="89" t="str">
        <f t="shared" si="11"/>
        <v xml:space="preserve"> </v>
      </c>
      <c r="AK94" s="89" t="str">
        <f t="shared" si="11"/>
        <v xml:space="preserve"> </v>
      </c>
      <c r="AL94" s="89" t="str">
        <f t="shared" si="11"/>
        <v xml:space="preserve"> </v>
      </c>
      <c r="AM94" s="89" t="str">
        <f t="shared" si="11"/>
        <v xml:space="preserve"> </v>
      </c>
      <c r="AN94" s="89" t="str">
        <f t="shared" si="11"/>
        <v xml:space="preserve"> </v>
      </c>
      <c r="AO94" s="89" t="str">
        <f t="shared" si="11"/>
        <v xml:space="preserve"> </v>
      </c>
      <c r="AP94" s="89" t="str">
        <f t="shared" si="11"/>
        <v xml:space="preserve"> </v>
      </c>
      <c r="AQ94" s="89" t="str">
        <f t="shared" si="11"/>
        <v xml:space="preserve"> </v>
      </c>
      <c r="AR94" s="89" t="str">
        <f t="shared" si="11"/>
        <v xml:space="preserve"> </v>
      </c>
      <c r="AS94" s="89" t="str">
        <f t="shared" si="11"/>
        <v xml:space="preserve"> </v>
      </c>
      <c r="AT94" s="255"/>
      <c r="AU94" s="266"/>
    </row>
    <row r="95" spans="1:47" x14ac:dyDescent="0.2">
      <c r="A95" s="290" t="s">
        <v>44</v>
      </c>
      <c r="B95" s="291"/>
      <c r="C95" s="291"/>
      <c r="D95" s="291"/>
      <c r="E95" s="292"/>
      <c r="F95" s="90" t="str">
        <f t="shared" ref="F95:AS95" si="12">IF(F4=" "," ",IF(COUNTBLANK(F6:F85)=ROWS(F6:F85)," ",F88*100/F4))</f>
        <v xml:space="preserve"> </v>
      </c>
      <c r="G95" s="90" t="str">
        <f t="shared" si="12"/>
        <v xml:space="preserve"> </v>
      </c>
      <c r="H95" s="90" t="str">
        <f t="shared" si="12"/>
        <v xml:space="preserve"> </v>
      </c>
      <c r="I95" s="90" t="str">
        <f t="shared" si="12"/>
        <v xml:space="preserve"> </v>
      </c>
      <c r="J95" s="90" t="str">
        <f t="shared" si="12"/>
        <v xml:space="preserve"> </v>
      </c>
      <c r="K95" s="125" t="str">
        <f t="shared" si="12"/>
        <v xml:space="preserve"> </v>
      </c>
      <c r="L95" s="90" t="str">
        <f t="shared" si="12"/>
        <v xml:space="preserve"> </v>
      </c>
      <c r="M95" s="90" t="str">
        <f t="shared" si="12"/>
        <v xml:space="preserve"> </v>
      </c>
      <c r="N95" s="90" t="str">
        <f t="shared" si="12"/>
        <v xml:space="preserve"> </v>
      </c>
      <c r="O95" s="90" t="str">
        <f t="shared" si="12"/>
        <v xml:space="preserve"> </v>
      </c>
      <c r="P95" s="90" t="str">
        <f t="shared" si="12"/>
        <v xml:space="preserve"> </v>
      </c>
      <c r="Q95" s="90" t="str">
        <f t="shared" si="12"/>
        <v xml:space="preserve"> </v>
      </c>
      <c r="R95" s="90" t="str">
        <f t="shared" si="12"/>
        <v xml:space="preserve"> </v>
      </c>
      <c r="S95" s="90" t="str">
        <f t="shared" si="12"/>
        <v xml:space="preserve"> </v>
      </c>
      <c r="T95" s="90" t="str">
        <f t="shared" si="12"/>
        <v xml:space="preserve"> </v>
      </c>
      <c r="U95" s="90" t="str">
        <f t="shared" si="12"/>
        <v xml:space="preserve"> </v>
      </c>
      <c r="V95" s="90" t="str">
        <f t="shared" si="12"/>
        <v xml:space="preserve"> </v>
      </c>
      <c r="W95" s="90" t="str">
        <f t="shared" si="12"/>
        <v xml:space="preserve"> </v>
      </c>
      <c r="X95" s="90" t="str">
        <f t="shared" si="12"/>
        <v xml:space="preserve"> </v>
      </c>
      <c r="Y95" s="90" t="str">
        <f t="shared" si="12"/>
        <v xml:space="preserve"> </v>
      </c>
      <c r="Z95" s="90" t="str">
        <f t="shared" si="12"/>
        <v xml:space="preserve"> </v>
      </c>
      <c r="AA95" s="90" t="str">
        <f t="shared" si="12"/>
        <v xml:space="preserve"> </v>
      </c>
      <c r="AB95" s="90" t="str">
        <f t="shared" si="12"/>
        <v xml:space="preserve"> </v>
      </c>
      <c r="AC95" s="90" t="str">
        <f t="shared" si="12"/>
        <v xml:space="preserve"> </v>
      </c>
      <c r="AD95" s="90" t="str">
        <f t="shared" si="12"/>
        <v xml:space="preserve"> </v>
      </c>
      <c r="AE95" s="90" t="str">
        <f t="shared" si="12"/>
        <v xml:space="preserve"> </v>
      </c>
      <c r="AF95" s="90" t="str">
        <f t="shared" si="12"/>
        <v xml:space="preserve"> </v>
      </c>
      <c r="AG95" s="90" t="str">
        <f t="shared" si="12"/>
        <v xml:space="preserve"> </v>
      </c>
      <c r="AH95" s="90" t="str">
        <f t="shared" si="12"/>
        <v xml:space="preserve"> </v>
      </c>
      <c r="AI95" s="90" t="str">
        <f t="shared" si="12"/>
        <v xml:space="preserve"> </v>
      </c>
      <c r="AJ95" s="90" t="str">
        <f t="shared" si="12"/>
        <v xml:space="preserve"> </v>
      </c>
      <c r="AK95" s="90" t="str">
        <f t="shared" si="12"/>
        <v xml:space="preserve"> </v>
      </c>
      <c r="AL95" s="90" t="str">
        <f t="shared" si="12"/>
        <v xml:space="preserve"> </v>
      </c>
      <c r="AM95" s="90" t="str">
        <f t="shared" si="12"/>
        <v xml:space="preserve"> </v>
      </c>
      <c r="AN95" s="90" t="str">
        <f t="shared" si="12"/>
        <v xml:space="preserve"> </v>
      </c>
      <c r="AO95" s="90" t="str">
        <f t="shared" si="12"/>
        <v xml:space="preserve"> </v>
      </c>
      <c r="AP95" s="90" t="str">
        <f t="shared" si="12"/>
        <v xml:space="preserve"> </v>
      </c>
      <c r="AQ95" s="90" t="str">
        <f t="shared" si="12"/>
        <v xml:space="preserve"> </v>
      </c>
      <c r="AR95" s="90" t="str">
        <f t="shared" si="12"/>
        <v xml:space="preserve"> </v>
      </c>
      <c r="AS95" s="90" t="str">
        <f t="shared" si="12"/>
        <v xml:space="preserve"> </v>
      </c>
      <c r="AT95" s="284"/>
      <c r="AU95" s="304"/>
    </row>
    <row r="96" spans="1:47" ht="9.75" customHeight="1" x14ac:dyDescent="0.2">
      <c r="A96" s="293"/>
      <c r="B96" s="294"/>
      <c r="C96" s="294"/>
      <c r="D96" s="294"/>
      <c r="E96" s="295"/>
      <c r="F96" s="91" t="str">
        <f>IF(F95&lt;&gt;" ","%"," ")</f>
        <v xml:space="preserve"> </v>
      </c>
      <c r="G96" s="91" t="str">
        <f t="shared" ref="G96:AS96" si="13">IF(G95&lt;&gt;" ","%"," ")</f>
        <v xml:space="preserve"> </v>
      </c>
      <c r="H96" s="91" t="str">
        <f t="shared" si="13"/>
        <v xml:space="preserve"> </v>
      </c>
      <c r="I96" s="91" t="str">
        <f t="shared" si="13"/>
        <v xml:space="preserve"> </v>
      </c>
      <c r="J96" s="91" t="str">
        <f t="shared" si="13"/>
        <v xml:space="preserve"> </v>
      </c>
      <c r="K96" s="91" t="str">
        <f t="shared" si="13"/>
        <v xml:space="preserve"> </v>
      </c>
      <c r="L96" s="91" t="str">
        <f t="shared" si="13"/>
        <v xml:space="preserve"> </v>
      </c>
      <c r="M96" s="91" t="str">
        <f t="shared" si="13"/>
        <v xml:space="preserve"> </v>
      </c>
      <c r="N96" s="91" t="str">
        <f t="shared" si="13"/>
        <v xml:space="preserve"> </v>
      </c>
      <c r="O96" s="91" t="str">
        <f t="shared" si="13"/>
        <v xml:space="preserve"> </v>
      </c>
      <c r="P96" s="91" t="str">
        <f t="shared" si="13"/>
        <v xml:space="preserve"> </v>
      </c>
      <c r="Q96" s="91" t="str">
        <f t="shared" si="13"/>
        <v xml:space="preserve"> </v>
      </c>
      <c r="R96" s="91" t="str">
        <f t="shared" si="13"/>
        <v xml:space="preserve"> </v>
      </c>
      <c r="S96" s="91" t="str">
        <f t="shared" si="13"/>
        <v xml:space="preserve"> </v>
      </c>
      <c r="T96" s="91" t="str">
        <f t="shared" si="13"/>
        <v xml:space="preserve"> </v>
      </c>
      <c r="U96" s="91" t="str">
        <f t="shared" si="13"/>
        <v xml:space="preserve"> </v>
      </c>
      <c r="V96" s="91" t="str">
        <f t="shared" si="13"/>
        <v xml:space="preserve"> </v>
      </c>
      <c r="W96" s="91" t="str">
        <f t="shared" si="13"/>
        <v xml:space="preserve"> </v>
      </c>
      <c r="X96" s="91" t="str">
        <f t="shared" si="13"/>
        <v xml:space="preserve"> </v>
      </c>
      <c r="Y96" s="91" t="str">
        <f t="shared" si="13"/>
        <v xml:space="preserve"> </v>
      </c>
      <c r="Z96" s="91" t="str">
        <f t="shared" si="13"/>
        <v xml:space="preserve"> </v>
      </c>
      <c r="AA96" s="91" t="str">
        <f t="shared" si="13"/>
        <v xml:space="preserve"> </v>
      </c>
      <c r="AB96" s="91" t="str">
        <f t="shared" si="13"/>
        <v xml:space="preserve"> </v>
      </c>
      <c r="AC96" s="91" t="str">
        <f t="shared" si="13"/>
        <v xml:space="preserve"> </v>
      </c>
      <c r="AD96" s="91" t="str">
        <f t="shared" si="13"/>
        <v xml:space="preserve"> </v>
      </c>
      <c r="AE96" s="91" t="str">
        <f t="shared" si="13"/>
        <v xml:space="preserve"> </v>
      </c>
      <c r="AF96" s="91" t="str">
        <f t="shared" si="13"/>
        <v xml:space="preserve"> </v>
      </c>
      <c r="AG96" s="91" t="str">
        <f t="shared" si="13"/>
        <v xml:space="preserve"> </v>
      </c>
      <c r="AH96" s="91" t="str">
        <f t="shared" si="13"/>
        <v xml:space="preserve"> </v>
      </c>
      <c r="AI96" s="91" t="str">
        <f t="shared" si="13"/>
        <v xml:space="preserve"> </v>
      </c>
      <c r="AJ96" s="91" t="str">
        <f t="shared" si="13"/>
        <v xml:space="preserve"> </v>
      </c>
      <c r="AK96" s="91" t="str">
        <f t="shared" si="13"/>
        <v xml:space="preserve"> </v>
      </c>
      <c r="AL96" s="91" t="str">
        <f t="shared" si="13"/>
        <v xml:space="preserve"> </v>
      </c>
      <c r="AM96" s="91" t="str">
        <f t="shared" si="13"/>
        <v xml:space="preserve"> </v>
      </c>
      <c r="AN96" s="91" t="str">
        <f t="shared" si="13"/>
        <v xml:space="preserve"> </v>
      </c>
      <c r="AO96" s="91" t="str">
        <f t="shared" si="13"/>
        <v xml:space="preserve"> </v>
      </c>
      <c r="AP96" s="91" t="str">
        <f t="shared" si="13"/>
        <v xml:space="preserve"> </v>
      </c>
      <c r="AQ96" s="91" t="str">
        <f t="shared" si="13"/>
        <v xml:space="preserve"> </v>
      </c>
      <c r="AR96" s="91" t="str">
        <f t="shared" si="13"/>
        <v xml:space="preserve"> </v>
      </c>
      <c r="AS96" s="91" t="str">
        <f t="shared" si="13"/>
        <v xml:space="preserve"> </v>
      </c>
      <c r="AT96" s="285"/>
      <c r="AU96" s="305"/>
    </row>
    <row r="97" spans="1:47" ht="9.75" customHeight="1" x14ac:dyDescent="0.2">
      <c r="A97" s="8"/>
      <c r="B97" s="8"/>
      <c r="C97" s="8"/>
      <c r="D97" s="8"/>
      <c r="E97" s="8"/>
      <c r="F97" s="9"/>
      <c r="G97" s="9"/>
      <c r="H97" s="9"/>
      <c r="I97" s="9"/>
      <c r="J97" s="9"/>
      <c r="K97" s="9"/>
      <c r="L97" s="9"/>
      <c r="M97" s="9"/>
      <c r="N97" s="9"/>
      <c r="O97" s="9"/>
      <c r="P97" s="9"/>
      <c r="Q97" s="9"/>
      <c r="R97" s="9"/>
      <c r="S97" s="9"/>
      <c r="T97" s="9"/>
      <c r="U97" s="9"/>
      <c r="V97" s="9"/>
      <c r="W97" s="9"/>
      <c r="X97" s="9"/>
      <c r="Y97" s="9"/>
      <c r="Z97" s="9"/>
      <c r="AA97" s="9"/>
      <c r="AB97" s="9"/>
      <c r="AC97" s="9"/>
      <c r="AD97" s="9"/>
      <c r="AE97" s="9"/>
      <c r="AF97" s="9"/>
      <c r="AG97" s="9"/>
      <c r="AH97" s="9"/>
      <c r="AI97" s="9"/>
      <c r="AJ97" s="9"/>
      <c r="AK97" s="9"/>
      <c r="AL97" s="9"/>
      <c r="AM97" s="9"/>
      <c r="AN97" s="9"/>
      <c r="AO97" s="9"/>
      <c r="AP97" s="9"/>
      <c r="AQ97" s="9"/>
      <c r="AR97" s="9"/>
      <c r="AS97" s="9"/>
      <c r="AT97" s="10"/>
      <c r="AU97" s="10"/>
    </row>
    <row r="98" spans="1:47" ht="9.75" customHeight="1" x14ac:dyDescent="0.2">
      <c r="A98" s="8"/>
      <c r="B98" s="8"/>
      <c r="C98" s="8"/>
      <c r="D98" s="8"/>
      <c r="E98" s="8"/>
      <c r="F98" s="9"/>
      <c r="G98" s="9"/>
      <c r="H98" s="9"/>
      <c r="I98" s="9"/>
      <c r="J98" s="9"/>
      <c r="K98" s="9"/>
      <c r="L98" s="9"/>
      <c r="M98" s="9"/>
      <c r="N98" s="9"/>
      <c r="O98" s="9"/>
      <c r="P98" s="9"/>
      <c r="Q98" s="9"/>
      <c r="R98" s="9"/>
      <c r="S98" s="9"/>
      <c r="T98" s="9"/>
      <c r="U98" s="9"/>
      <c r="V98" s="9"/>
      <c r="W98" s="9"/>
      <c r="X98" s="9"/>
      <c r="Y98" s="9"/>
      <c r="Z98" s="9"/>
      <c r="AA98" s="9"/>
      <c r="AB98" s="9"/>
      <c r="AC98" s="9"/>
      <c r="AD98" s="9"/>
      <c r="AE98" s="9"/>
      <c r="AF98" s="9"/>
      <c r="AG98" s="9"/>
      <c r="AH98" s="9"/>
      <c r="AI98" s="9"/>
      <c r="AJ98" s="9"/>
      <c r="AK98" s="9"/>
      <c r="AL98" s="9"/>
      <c r="AM98" s="9"/>
      <c r="AN98" s="9"/>
      <c r="AO98" s="9"/>
      <c r="AP98" s="9"/>
      <c r="AQ98" s="9"/>
      <c r="AR98" s="9"/>
      <c r="AS98" s="9"/>
      <c r="AT98" s="10"/>
      <c r="AU98" s="10"/>
    </row>
    <row r="99" spans="1:47" ht="9.75" customHeight="1" x14ac:dyDescent="0.2">
      <c r="A99" s="8"/>
      <c r="B99" s="8"/>
      <c r="C99" s="8"/>
      <c r="D99" s="8"/>
      <c r="E99" s="8"/>
      <c r="F99" s="9"/>
      <c r="G99" s="9"/>
      <c r="H99" s="9"/>
      <c r="I99" s="9"/>
      <c r="J99" s="9"/>
      <c r="K99" s="9"/>
      <c r="L99" s="9"/>
      <c r="M99" s="9"/>
      <c r="N99" s="9"/>
      <c r="O99" s="9"/>
      <c r="P99" s="9"/>
      <c r="Q99" s="9"/>
      <c r="R99" s="9"/>
      <c r="S99" s="9"/>
      <c r="T99" s="9"/>
      <c r="U99" s="9"/>
      <c r="V99" s="9"/>
      <c r="W99" s="9"/>
      <c r="X99" s="9"/>
      <c r="Y99" s="9"/>
      <c r="Z99" s="9"/>
      <c r="AA99" s="9"/>
      <c r="AB99" s="9"/>
      <c r="AC99" s="9"/>
      <c r="AD99" s="9"/>
      <c r="AE99" s="9"/>
      <c r="AF99" s="9"/>
      <c r="AG99" s="9"/>
      <c r="AH99" s="9"/>
      <c r="AI99" s="9"/>
      <c r="AJ99" s="9"/>
      <c r="AK99" s="9"/>
      <c r="AL99" s="9"/>
      <c r="AM99" s="9"/>
      <c r="AN99" s="9"/>
      <c r="AO99" s="9"/>
      <c r="AP99" s="9"/>
      <c r="AQ99" s="9"/>
      <c r="AR99" s="9"/>
      <c r="AS99" s="9"/>
      <c r="AT99" s="10"/>
      <c r="AU99" s="10"/>
    </row>
    <row r="100" spans="1:47" ht="9.75" customHeight="1" x14ac:dyDescent="0.2">
      <c r="A100" s="8"/>
      <c r="B100" s="8"/>
      <c r="C100" s="8"/>
      <c r="D100" s="8"/>
      <c r="E100" s="8"/>
      <c r="F100" s="9"/>
      <c r="G100" s="9"/>
      <c r="H100" s="9"/>
      <c r="I100" s="9"/>
      <c r="J100" s="9"/>
      <c r="K100" s="9"/>
      <c r="L100" s="9"/>
      <c r="M100" s="9"/>
      <c r="N100" s="9"/>
      <c r="O100" s="9"/>
      <c r="P100" s="9"/>
      <c r="Q100" s="9"/>
      <c r="R100" s="9"/>
      <c r="S100" s="9"/>
      <c r="T100" s="9"/>
      <c r="U100" s="9"/>
      <c r="V100" s="9"/>
      <c r="W100" s="9"/>
      <c r="X100" s="9"/>
      <c r="Y100" s="9"/>
      <c r="Z100" s="9"/>
      <c r="AA100" s="9"/>
      <c r="AB100" s="9"/>
      <c r="AC100" s="9"/>
      <c r="AD100" s="9"/>
      <c r="AE100" s="9"/>
      <c r="AF100" s="9"/>
      <c r="AG100" s="9"/>
      <c r="AH100" s="9"/>
      <c r="AI100" s="9"/>
      <c r="AJ100" s="9"/>
      <c r="AK100" s="9"/>
      <c r="AL100" s="9"/>
      <c r="AM100" s="9"/>
      <c r="AN100" s="9"/>
      <c r="AO100" s="9"/>
      <c r="AP100" s="9"/>
      <c r="AQ100" s="9"/>
      <c r="AR100" s="9"/>
      <c r="AS100" s="9"/>
      <c r="AT100" s="10"/>
      <c r="AU100" s="10"/>
    </row>
    <row r="101" spans="1:47" ht="9.75" customHeight="1" x14ac:dyDescent="0.2">
      <c r="A101" s="8"/>
      <c r="B101" s="8"/>
      <c r="C101" s="8"/>
      <c r="D101" s="8"/>
      <c r="E101" s="8"/>
      <c r="F101" s="9"/>
      <c r="G101" s="9"/>
      <c r="H101" s="9"/>
      <c r="I101" s="9"/>
      <c r="J101" s="9"/>
      <c r="K101" s="9"/>
      <c r="L101" s="9"/>
      <c r="M101" s="9"/>
      <c r="N101" s="9"/>
      <c r="O101" s="9"/>
      <c r="P101" s="9"/>
      <c r="Q101" s="9"/>
      <c r="R101" s="9"/>
      <c r="S101" s="9"/>
      <c r="T101" s="9"/>
      <c r="U101" s="9"/>
      <c r="V101" s="9"/>
      <c r="W101" s="9"/>
      <c r="X101" s="9"/>
      <c r="Y101" s="9"/>
      <c r="Z101" s="9"/>
      <c r="AA101" s="9"/>
      <c r="AB101" s="9"/>
      <c r="AC101" s="9"/>
      <c r="AD101" s="9"/>
      <c r="AE101" s="9"/>
      <c r="AF101" s="9"/>
      <c r="AG101" s="9"/>
      <c r="AH101" s="9"/>
      <c r="AI101" s="9"/>
      <c r="AJ101" s="9"/>
      <c r="AK101" s="9"/>
      <c r="AL101" s="9"/>
      <c r="AM101" s="9"/>
      <c r="AN101" s="9"/>
      <c r="AO101" s="9"/>
      <c r="AP101" s="9"/>
      <c r="AQ101" s="9"/>
      <c r="AR101" s="9"/>
      <c r="AS101" s="9"/>
      <c r="AT101" s="10"/>
      <c r="AU101" s="10"/>
    </row>
    <row r="102" spans="1:47" ht="9.75" customHeight="1" x14ac:dyDescent="0.2">
      <c r="A102" s="8"/>
      <c r="B102" s="8"/>
      <c r="C102" s="8"/>
      <c r="D102" s="8"/>
      <c r="E102" s="8"/>
      <c r="F102" s="9"/>
      <c r="G102" s="9"/>
      <c r="H102" s="9"/>
      <c r="I102" s="9"/>
      <c r="J102" s="9"/>
      <c r="K102" s="9"/>
      <c r="L102" s="9"/>
      <c r="M102" s="9"/>
      <c r="N102" s="9"/>
      <c r="O102" s="9"/>
      <c r="P102" s="9"/>
      <c r="Q102" s="9"/>
      <c r="R102" s="9"/>
      <c r="S102" s="9"/>
      <c r="T102" s="9"/>
      <c r="U102" s="9"/>
      <c r="V102" s="9"/>
      <c r="W102" s="9"/>
      <c r="X102" s="9"/>
      <c r="Y102" s="9"/>
      <c r="Z102" s="9"/>
      <c r="AA102" s="9"/>
      <c r="AB102" s="9"/>
      <c r="AC102" s="9"/>
      <c r="AD102" s="9"/>
      <c r="AE102" s="9"/>
      <c r="AF102" s="9"/>
      <c r="AG102" s="9"/>
      <c r="AH102" s="9"/>
      <c r="AI102" s="9"/>
      <c r="AJ102" s="9"/>
      <c r="AK102" s="9"/>
      <c r="AL102" s="9"/>
      <c r="AM102" s="9"/>
      <c r="AN102" s="9"/>
      <c r="AO102" s="9"/>
      <c r="AP102" s="9"/>
      <c r="AQ102" s="9"/>
      <c r="AR102" s="9"/>
      <c r="AS102" s="9"/>
      <c r="AT102" s="10"/>
      <c r="AU102" s="10"/>
    </row>
    <row r="103" spans="1:47" ht="9.75" customHeight="1" x14ac:dyDescent="0.2">
      <c r="A103" s="8"/>
      <c r="B103" s="8"/>
      <c r="C103" s="8"/>
      <c r="D103" s="8"/>
      <c r="E103" s="8"/>
      <c r="F103" s="9"/>
      <c r="G103" s="9"/>
      <c r="H103" s="9"/>
      <c r="I103" s="9"/>
      <c r="J103" s="9"/>
      <c r="K103" s="9"/>
      <c r="L103" s="9"/>
      <c r="M103" s="9"/>
      <c r="N103" s="9"/>
      <c r="O103" s="9"/>
      <c r="P103" s="9"/>
      <c r="Q103" s="9"/>
      <c r="R103" s="9"/>
      <c r="S103" s="9"/>
      <c r="T103" s="9"/>
      <c r="U103" s="9"/>
      <c r="V103" s="9"/>
      <c r="W103" s="9"/>
      <c r="X103" s="9"/>
      <c r="Y103" s="9"/>
      <c r="Z103" s="9"/>
      <c r="AA103" s="9"/>
      <c r="AB103" s="9"/>
      <c r="AC103" s="9"/>
      <c r="AD103" s="9"/>
      <c r="AE103" s="9"/>
      <c r="AF103" s="9"/>
      <c r="AG103" s="9"/>
      <c r="AH103" s="9"/>
      <c r="AI103" s="9"/>
      <c r="AJ103" s="9"/>
      <c r="AK103" s="9"/>
      <c r="AL103" s="9"/>
      <c r="AM103" s="9"/>
      <c r="AN103" s="9"/>
      <c r="AO103" s="9"/>
      <c r="AP103" s="9"/>
      <c r="AQ103" s="9"/>
      <c r="AR103" s="9"/>
      <c r="AS103" s="9"/>
      <c r="AT103" s="10"/>
      <c r="AU103" s="10"/>
    </row>
    <row r="104" spans="1:47" ht="9.75" customHeight="1" x14ac:dyDescent="0.2">
      <c r="A104" s="8"/>
      <c r="B104" s="8"/>
      <c r="C104" s="8"/>
      <c r="D104" s="8"/>
      <c r="E104" s="8"/>
      <c r="F104" s="9"/>
      <c r="G104" s="9"/>
      <c r="H104" s="9"/>
      <c r="I104" s="9"/>
      <c r="J104" s="9"/>
      <c r="K104" s="9"/>
      <c r="L104" s="9"/>
      <c r="M104" s="9"/>
      <c r="N104" s="9"/>
      <c r="O104" s="9"/>
      <c r="P104" s="9"/>
      <c r="Q104" s="9"/>
      <c r="R104" s="9"/>
      <c r="S104" s="9"/>
      <c r="T104" s="9"/>
      <c r="U104" s="9"/>
      <c r="V104" s="9"/>
      <c r="W104" s="9"/>
      <c r="X104" s="9"/>
      <c r="Y104" s="9"/>
      <c r="Z104" s="9"/>
      <c r="AA104" s="9"/>
      <c r="AB104" s="9"/>
      <c r="AC104" s="9"/>
      <c r="AD104" s="9"/>
      <c r="AE104" s="9"/>
      <c r="AF104" s="9"/>
      <c r="AG104" s="9"/>
      <c r="AH104" s="9"/>
      <c r="AI104" s="9"/>
      <c r="AJ104" s="9"/>
      <c r="AK104" s="9"/>
      <c r="AL104" s="9"/>
      <c r="AM104" s="9"/>
      <c r="AN104" s="9"/>
      <c r="AO104" s="9"/>
      <c r="AP104" s="9"/>
      <c r="AQ104" s="9"/>
      <c r="AR104" s="9"/>
      <c r="AS104" s="9"/>
      <c r="AT104" s="10"/>
      <c r="AU104" s="10"/>
    </row>
    <row r="105" spans="1:47" ht="9.75" customHeight="1" x14ac:dyDescent="0.2">
      <c r="A105" s="8"/>
      <c r="B105" s="8"/>
      <c r="C105" s="8"/>
      <c r="D105" s="8"/>
      <c r="E105" s="8"/>
      <c r="F105" s="9"/>
      <c r="G105" s="9"/>
      <c r="H105" s="9"/>
      <c r="I105" s="9"/>
      <c r="J105" s="9"/>
      <c r="K105" s="9"/>
      <c r="L105" s="9"/>
      <c r="M105" s="9"/>
      <c r="N105" s="9"/>
      <c r="O105" s="9"/>
      <c r="P105" s="9"/>
      <c r="Q105" s="9"/>
      <c r="R105" s="9"/>
      <c r="S105" s="9"/>
      <c r="T105" s="9"/>
      <c r="U105" s="9"/>
      <c r="V105" s="9"/>
      <c r="W105" s="9"/>
      <c r="X105" s="9"/>
      <c r="Y105" s="9"/>
      <c r="Z105" s="9"/>
      <c r="AA105" s="9"/>
      <c r="AB105" s="9"/>
      <c r="AC105" s="9"/>
      <c r="AD105" s="9"/>
      <c r="AE105" s="9"/>
      <c r="AF105" s="9"/>
      <c r="AG105" s="9"/>
      <c r="AH105" s="9"/>
      <c r="AI105" s="9"/>
      <c r="AJ105" s="9"/>
      <c r="AK105" s="9"/>
      <c r="AL105" s="9"/>
      <c r="AM105" s="9"/>
      <c r="AN105" s="9"/>
      <c r="AO105" s="9"/>
      <c r="AP105" s="9"/>
      <c r="AQ105" s="9"/>
      <c r="AR105" s="9"/>
      <c r="AS105" s="9"/>
      <c r="AT105" s="10"/>
      <c r="AU105" s="10"/>
    </row>
    <row r="106" spans="1:47" ht="9.75" customHeight="1" x14ac:dyDescent="0.2">
      <c r="A106" s="8"/>
      <c r="B106" s="8"/>
      <c r="C106" s="8"/>
      <c r="D106" s="8"/>
      <c r="E106" s="8"/>
      <c r="F106" s="9"/>
      <c r="G106" s="9"/>
      <c r="H106" s="9"/>
      <c r="I106" s="9"/>
      <c r="J106" s="9"/>
      <c r="K106" s="9"/>
      <c r="L106" s="9"/>
      <c r="M106" s="9"/>
      <c r="N106" s="9"/>
      <c r="O106" s="9"/>
      <c r="P106" s="9"/>
      <c r="Q106" s="9"/>
      <c r="R106" s="9"/>
      <c r="S106" s="9"/>
      <c r="T106" s="9"/>
      <c r="U106" s="9"/>
      <c r="V106" s="9"/>
      <c r="W106" s="9"/>
      <c r="X106" s="9"/>
      <c r="Y106" s="9"/>
      <c r="Z106" s="9"/>
      <c r="AA106" s="9"/>
      <c r="AB106" s="9"/>
      <c r="AC106" s="9"/>
      <c r="AD106" s="9"/>
      <c r="AE106" s="9"/>
      <c r="AF106" s="9"/>
      <c r="AG106" s="9"/>
      <c r="AH106" s="9"/>
      <c r="AI106" s="9"/>
      <c r="AJ106" s="9"/>
      <c r="AK106" s="9"/>
      <c r="AL106" s="9"/>
      <c r="AM106" s="9"/>
      <c r="AN106" s="9"/>
      <c r="AO106" s="9"/>
      <c r="AP106" s="9"/>
      <c r="AQ106" s="9"/>
      <c r="AR106" s="9"/>
      <c r="AS106" s="9"/>
      <c r="AT106" s="10"/>
      <c r="AU106" s="10"/>
    </row>
    <row r="107" spans="1:47" ht="9.75" customHeight="1" x14ac:dyDescent="0.2">
      <c r="A107" s="8"/>
      <c r="B107" s="8"/>
      <c r="C107" s="8"/>
      <c r="D107" s="8"/>
      <c r="E107" s="8"/>
      <c r="F107" s="9"/>
      <c r="G107" s="9"/>
      <c r="H107" s="9"/>
      <c r="I107" s="9"/>
      <c r="J107" s="9"/>
      <c r="K107" s="9"/>
      <c r="L107" s="9"/>
      <c r="M107" s="9"/>
      <c r="N107" s="9"/>
      <c r="O107" s="9"/>
      <c r="P107" s="9"/>
      <c r="Q107" s="9"/>
      <c r="R107" s="9"/>
      <c r="S107" s="9"/>
      <c r="T107" s="9"/>
      <c r="U107" s="9"/>
      <c r="V107" s="9"/>
      <c r="W107" s="9"/>
      <c r="X107" s="9"/>
      <c r="Y107" s="9"/>
      <c r="Z107" s="9"/>
      <c r="AA107" s="9"/>
      <c r="AB107" s="9"/>
      <c r="AC107" s="9"/>
      <c r="AD107" s="9"/>
      <c r="AE107" s="9"/>
      <c r="AF107" s="9"/>
      <c r="AG107" s="9"/>
      <c r="AH107" s="9"/>
      <c r="AI107" s="9"/>
      <c r="AJ107" s="9"/>
      <c r="AK107" s="9"/>
      <c r="AL107" s="9"/>
      <c r="AM107" s="9"/>
      <c r="AN107" s="9"/>
      <c r="AO107" s="9"/>
      <c r="AP107" s="9"/>
      <c r="AQ107" s="9"/>
      <c r="AR107" s="9"/>
      <c r="AS107" s="9"/>
      <c r="AT107" s="10"/>
      <c r="AU107" s="10"/>
    </row>
    <row r="108" spans="1:47" ht="9.75" customHeight="1" x14ac:dyDescent="0.2">
      <c r="A108" s="8"/>
      <c r="B108" s="8"/>
      <c r="C108" s="8"/>
      <c r="D108" s="8"/>
      <c r="E108" s="8"/>
      <c r="F108" s="9"/>
      <c r="G108" s="9"/>
      <c r="H108" s="9"/>
      <c r="I108" s="9"/>
      <c r="J108" s="9"/>
      <c r="K108" s="9"/>
      <c r="L108" s="9"/>
      <c r="M108" s="9"/>
      <c r="N108" s="9"/>
      <c r="O108" s="9"/>
      <c r="P108" s="9"/>
      <c r="Q108" s="9"/>
      <c r="R108" s="9"/>
      <c r="S108" s="9"/>
      <c r="T108" s="9"/>
      <c r="U108" s="9"/>
      <c r="V108" s="9"/>
      <c r="W108" s="9"/>
      <c r="X108" s="9"/>
      <c r="Y108" s="9"/>
      <c r="Z108" s="9"/>
      <c r="AA108" s="9"/>
      <c r="AB108" s="9"/>
      <c r="AC108" s="9"/>
      <c r="AD108" s="9"/>
      <c r="AE108" s="9"/>
      <c r="AF108" s="9"/>
      <c r="AG108" s="9"/>
      <c r="AH108" s="9"/>
      <c r="AI108" s="9"/>
      <c r="AJ108" s="9"/>
      <c r="AK108" s="9"/>
      <c r="AL108" s="9"/>
      <c r="AM108" s="9"/>
      <c r="AN108" s="9"/>
      <c r="AO108" s="9"/>
      <c r="AP108" s="9"/>
      <c r="AQ108" s="9"/>
      <c r="AR108" s="9"/>
      <c r="AS108" s="9"/>
      <c r="AT108" s="10"/>
      <c r="AU108" s="10"/>
    </row>
    <row r="109" spans="1:47" ht="9.75" customHeight="1" x14ac:dyDescent="0.2">
      <c r="A109" s="8"/>
      <c r="B109" s="8"/>
      <c r="C109" s="8"/>
      <c r="D109" s="8"/>
      <c r="E109" s="8"/>
      <c r="F109" s="9"/>
      <c r="G109" s="9"/>
      <c r="H109" s="9"/>
      <c r="I109" s="9"/>
      <c r="J109" s="9"/>
      <c r="K109" s="9"/>
      <c r="L109" s="9"/>
      <c r="M109" s="9"/>
      <c r="N109" s="9"/>
      <c r="O109" s="9"/>
      <c r="P109" s="9"/>
      <c r="Q109" s="9"/>
      <c r="R109" s="9"/>
      <c r="S109" s="9"/>
      <c r="T109" s="9"/>
      <c r="U109" s="9"/>
      <c r="V109" s="9"/>
      <c r="W109" s="9"/>
      <c r="X109" s="9"/>
      <c r="Y109" s="9"/>
      <c r="Z109" s="9"/>
      <c r="AA109" s="9"/>
      <c r="AB109" s="9"/>
      <c r="AC109" s="9"/>
      <c r="AD109" s="9"/>
      <c r="AE109" s="9"/>
      <c r="AF109" s="9"/>
      <c r="AG109" s="9"/>
      <c r="AH109" s="9"/>
      <c r="AI109" s="9"/>
      <c r="AJ109" s="9"/>
      <c r="AK109" s="9"/>
      <c r="AL109" s="9"/>
      <c r="AM109" s="9"/>
      <c r="AN109" s="9"/>
      <c r="AO109" s="9"/>
      <c r="AP109" s="9"/>
      <c r="AQ109" s="9"/>
      <c r="AR109" s="9"/>
      <c r="AS109" s="9"/>
      <c r="AT109" s="10"/>
      <c r="AU109" s="10"/>
    </row>
    <row r="110" spans="1:47" ht="9.75" customHeight="1" x14ac:dyDescent="0.2">
      <c r="A110" s="8"/>
      <c r="B110" s="8"/>
      <c r="C110" s="8"/>
      <c r="D110" s="8"/>
      <c r="E110" s="8"/>
      <c r="F110" s="9"/>
      <c r="G110" s="9"/>
      <c r="H110" s="9"/>
      <c r="I110" s="9"/>
      <c r="J110" s="9"/>
      <c r="K110" s="9"/>
      <c r="L110" s="9"/>
      <c r="M110" s="9"/>
      <c r="N110" s="9"/>
      <c r="O110" s="9"/>
      <c r="P110" s="9"/>
      <c r="Q110" s="9"/>
      <c r="R110" s="9"/>
      <c r="S110" s="9"/>
      <c r="T110" s="9"/>
      <c r="U110" s="9"/>
      <c r="V110" s="9"/>
      <c r="W110" s="9"/>
      <c r="X110" s="9"/>
      <c r="Y110" s="9"/>
      <c r="Z110" s="9"/>
      <c r="AA110" s="9"/>
      <c r="AB110" s="9"/>
      <c r="AC110" s="9"/>
      <c r="AD110" s="9"/>
      <c r="AE110" s="9"/>
      <c r="AF110" s="9"/>
      <c r="AG110" s="9"/>
      <c r="AH110" s="9"/>
      <c r="AI110" s="9"/>
      <c r="AJ110" s="9"/>
      <c r="AK110" s="9"/>
      <c r="AL110" s="9"/>
      <c r="AM110" s="9"/>
      <c r="AN110" s="9"/>
      <c r="AO110" s="9"/>
      <c r="AP110" s="9"/>
      <c r="AQ110" s="9"/>
      <c r="AR110" s="9"/>
      <c r="AS110" s="9"/>
      <c r="AT110" s="10"/>
      <c r="AU110" s="10"/>
    </row>
    <row r="111" spans="1:47" ht="9.75" customHeight="1" x14ac:dyDescent="0.2">
      <c r="A111" s="8"/>
      <c r="B111" s="8"/>
      <c r="C111" s="8"/>
      <c r="D111" s="8"/>
      <c r="E111" s="8"/>
      <c r="F111" s="9"/>
      <c r="G111" s="9"/>
      <c r="H111" s="9"/>
      <c r="I111" s="9"/>
      <c r="J111" s="9"/>
      <c r="K111" s="9"/>
      <c r="L111" s="9"/>
      <c r="M111" s="9"/>
      <c r="N111" s="9"/>
      <c r="O111" s="9"/>
      <c r="P111" s="9"/>
      <c r="Q111" s="9"/>
      <c r="R111" s="9"/>
      <c r="S111" s="9"/>
      <c r="T111" s="9"/>
      <c r="U111" s="9"/>
      <c r="V111" s="9"/>
      <c r="W111" s="9"/>
      <c r="X111" s="9"/>
      <c r="Y111" s="9"/>
      <c r="Z111" s="9"/>
      <c r="AA111" s="9"/>
      <c r="AB111" s="9"/>
      <c r="AC111" s="9"/>
      <c r="AD111" s="9"/>
      <c r="AE111" s="9"/>
      <c r="AF111" s="9"/>
      <c r="AG111" s="9"/>
      <c r="AH111" s="9"/>
      <c r="AI111" s="9"/>
      <c r="AJ111" s="9"/>
      <c r="AK111" s="9"/>
      <c r="AL111" s="9"/>
      <c r="AM111" s="9"/>
      <c r="AN111" s="9"/>
      <c r="AO111" s="9"/>
      <c r="AP111" s="9"/>
      <c r="AQ111" s="9"/>
      <c r="AR111" s="9"/>
      <c r="AS111" s="9"/>
      <c r="AT111" s="10"/>
      <c r="AU111" s="10"/>
    </row>
    <row r="112" spans="1:47" ht="9.75" customHeight="1" x14ac:dyDescent="0.2">
      <c r="A112" s="8"/>
      <c r="B112" s="8"/>
      <c r="C112" s="8"/>
      <c r="D112" s="8"/>
      <c r="E112" s="8"/>
      <c r="F112" s="9"/>
      <c r="G112" s="9"/>
      <c r="H112" s="9"/>
      <c r="I112" s="9"/>
      <c r="J112" s="9"/>
      <c r="K112" s="9"/>
      <c r="L112" s="9"/>
      <c r="M112" s="9"/>
      <c r="N112" s="9"/>
      <c r="O112" s="9"/>
      <c r="P112" s="9"/>
      <c r="Q112" s="9"/>
      <c r="R112" s="9"/>
      <c r="S112" s="9"/>
      <c r="T112" s="9"/>
      <c r="U112" s="9"/>
      <c r="V112" s="9"/>
      <c r="W112" s="9"/>
      <c r="X112" s="9"/>
      <c r="Y112" s="9"/>
      <c r="Z112" s="9"/>
      <c r="AA112" s="9"/>
      <c r="AB112" s="9"/>
      <c r="AC112" s="9"/>
      <c r="AD112" s="9"/>
      <c r="AE112" s="9"/>
      <c r="AF112" s="9"/>
      <c r="AG112" s="9"/>
      <c r="AH112" s="9"/>
      <c r="AI112" s="9"/>
      <c r="AJ112" s="9"/>
      <c r="AK112" s="9"/>
      <c r="AL112" s="9"/>
      <c r="AM112" s="9"/>
      <c r="AN112" s="9"/>
      <c r="AO112" s="9"/>
      <c r="AP112" s="9"/>
      <c r="AQ112" s="9"/>
      <c r="AR112" s="9"/>
      <c r="AS112" s="9"/>
      <c r="AT112" s="10"/>
      <c r="AU112" s="10"/>
    </row>
    <row r="113" spans="1:47" ht="9.75" customHeight="1" x14ac:dyDescent="0.2">
      <c r="A113" s="8"/>
      <c r="B113" s="8"/>
      <c r="C113" s="8"/>
      <c r="D113" s="8"/>
      <c r="E113" s="8"/>
      <c r="F113" s="9"/>
      <c r="G113" s="9"/>
      <c r="H113" s="9"/>
      <c r="I113" s="9"/>
      <c r="J113" s="9"/>
      <c r="K113" s="9"/>
      <c r="L113" s="9"/>
      <c r="M113" s="9"/>
      <c r="N113" s="9"/>
      <c r="O113" s="9"/>
      <c r="P113" s="9"/>
      <c r="Q113" s="9"/>
      <c r="R113" s="9"/>
      <c r="S113" s="9"/>
      <c r="T113" s="9"/>
      <c r="U113" s="9"/>
      <c r="V113" s="9"/>
      <c r="W113" s="9"/>
      <c r="X113" s="9"/>
      <c r="Y113" s="9"/>
      <c r="Z113" s="9"/>
      <c r="AA113" s="9"/>
      <c r="AB113" s="9"/>
      <c r="AC113" s="9"/>
      <c r="AD113" s="9"/>
      <c r="AE113" s="9"/>
      <c r="AF113" s="9"/>
      <c r="AG113" s="9"/>
      <c r="AH113" s="9"/>
      <c r="AI113" s="9"/>
      <c r="AJ113" s="9"/>
      <c r="AK113" s="9"/>
      <c r="AL113" s="9"/>
      <c r="AM113" s="9"/>
      <c r="AN113" s="9"/>
      <c r="AO113" s="9"/>
      <c r="AP113" s="9"/>
      <c r="AQ113" s="9"/>
      <c r="AR113" s="9"/>
      <c r="AS113" s="9"/>
      <c r="AT113" s="10"/>
      <c r="AU113" s="10"/>
    </row>
    <row r="114" spans="1:47" ht="9.75" customHeight="1" x14ac:dyDescent="0.2">
      <c r="A114" s="11"/>
      <c r="B114" s="11"/>
      <c r="C114" s="11"/>
      <c r="D114" s="11"/>
      <c r="E114" s="11"/>
      <c r="F114" s="12"/>
      <c r="G114" s="12"/>
      <c r="H114" s="12"/>
      <c r="I114" s="12"/>
      <c r="J114" s="12"/>
      <c r="K114" s="12"/>
      <c r="L114" s="12"/>
      <c r="M114" s="12"/>
      <c r="N114" s="12"/>
      <c r="O114" s="12"/>
      <c r="P114" s="12"/>
      <c r="Q114" s="12"/>
      <c r="R114" s="12"/>
      <c r="S114" s="12"/>
      <c r="T114" s="12"/>
      <c r="U114" s="12"/>
      <c r="V114" s="12"/>
      <c r="W114" s="12"/>
      <c r="X114" s="12"/>
      <c r="Y114" s="12"/>
      <c r="Z114" s="12"/>
      <c r="AA114" s="12"/>
      <c r="AB114" s="12"/>
      <c r="AC114" s="12"/>
      <c r="AD114" s="12"/>
      <c r="AE114" s="12"/>
      <c r="AF114" s="12"/>
      <c r="AG114" s="12"/>
      <c r="AH114" s="12"/>
      <c r="AI114" s="12"/>
      <c r="AJ114" s="12"/>
      <c r="AK114" s="12"/>
      <c r="AL114" s="12"/>
      <c r="AM114" s="12"/>
      <c r="AN114" s="12"/>
      <c r="AO114" s="12"/>
      <c r="AP114" s="12"/>
      <c r="AQ114" s="12"/>
      <c r="AR114" s="12"/>
      <c r="AS114" s="12"/>
      <c r="AT114" s="13"/>
      <c r="AU114" s="13"/>
    </row>
    <row r="115" spans="1:47" ht="12.75" customHeight="1" x14ac:dyDescent="0.2">
      <c r="A115" s="281" t="s">
        <v>146</v>
      </c>
      <c r="B115" s="281"/>
      <c r="C115" s="281"/>
      <c r="D115" s="281"/>
      <c r="E115" s="287" t="s">
        <v>147</v>
      </c>
      <c r="F115" s="288"/>
      <c r="G115" s="288"/>
      <c r="H115" s="288"/>
      <c r="I115" s="288"/>
      <c r="J115" s="288"/>
      <c r="K115" s="288"/>
      <c r="L115" s="288"/>
      <c r="M115" s="288"/>
      <c r="N115" s="288"/>
      <c r="O115" s="288"/>
      <c r="P115" s="288"/>
      <c r="Q115" s="288"/>
      <c r="R115" s="288"/>
      <c r="S115" s="288"/>
      <c r="T115" s="288"/>
      <c r="U115" s="288"/>
      <c r="V115" s="288"/>
      <c r="W115" s="289"/>
      <c r="X115" s="287" t="s">
        <v>148</v>
      </c>
      <c r="Y115" s="288"/>
      <c r="Z115" s="288"/>
      <c r="AA115" s="288"/>
      <c r="AB115" s="288"/>
      <c r="AC115" s="288"/>
      <c r="AD115" s="288"/>
      <c r="AE115" s="288"/>
      <c r="AF115" s="288"/>
      <c r="AG115" s="288"/>
      <c r="AH115" s="288"/>
      <c r="AI115" s="288"/>
      <c r="AJ115" s="288"/>
      <c r="AK115" s="288"/>
      <c r="AL115" s="288"/>
      <c r="AM115" s="288"/>
      <c r="AN115" s="288"/>
      <c r="AO115" s="288"/>
      <c r="AP115" s="288"/>
      <c r="AQ115" s="288"/>
      <c r="AR115" s="288"/>
      <c r="AS115" s="288"/>
      <c r="AT115" s="288"/>
      <c r="AU115" s="92"/>
    </row>
    <row r="116" spans="1:47" ht="12" customHeight="1" x14ac:dyDescent="0.2">
      <c r="A116" s="248" t="s">
        <v>124</v>
      </c>
      <c r="B116" s="249"/>
      <c r="C116" s="279" t="str">
        <f>IF(COUNTIF(AT6:AT85," ")=ROWS(AT6:AT85)," ",LARGE(AT6:AT85,1))</f>
        <v xml:space="preserve"> </v>
      </c>
      <c r="D116" s="279"/>
      <c r="E116" s="98"/>
      <c r="F116" s="101"/>
      <c r="G116" s="101"/>
      <c r="H116" s="98"/>
      <c r="I116" s="100"/>
      <c r="J116" s="100"/>
      <c r="K116" s="100"/>
      <c r="L116" s="14"/>
      <c r="M116" s="14"/>
      <c r="N116" s="14"/>
      <c r="O116" s="14"/>
      <c r="P116" s="14"/>
      <c r="Q116" s="14"/>
      <c r="R116" s="14"/>
      <c r="S116" s="14"/>
      <c r="T116" s="14"/>
      <c r="U116" s="14"/>
      <c r="V116" s="14"/>
      <c r="W116" s="14"/>
      <c r="X116" s="14"/>
      <c r="Y116" s="14"/>
      <c r="Z116" s="14"/>
      <c r="AA116" s="14"/>
      <c r="AB116" s="14"/>
      <c r="AC116" s="14"/>
      <c r="AD116" s="14"/>
      <c r="AE116" s="14"/>
      <c r="AF116" s="14"/>
      <c r="AG116" s="14"/>
      <c r="AH116" s="14"/>
      <c r="AI116" s="14"/>
      <c r="AJ116" s="14"/>
      <c r="AK116" s="14"/>
      <c r="AL116" s="14"/>
      <c r="AM116" s="14"/>
      <c r="AN116" s="14"/>
      <c r="AO116" s="14"/>
      <c r="AP116" s="14"/>
      <c r="AQ116" s="14"/>
      <c r="AR116" s="14"/>
      <c r="AS116" s="14"/>
      <c r="AT116" s="15"/>
      <c r="AU116" s="13"/>
    </row>
    <row r="117" spans="1:47" ht="14.1" customHeight="1" x14ac:dyDescent="0.2">
      <c r="A117" s="248" t="s">
        <v>21</v>
      </c>
      <c r="B117" s="249"/>
      <c r="C117" s="279" t="str">
        <f>IF(COUNTIF(AT6:AT85," ")=ROWS(AT6:AT85)," ",SMALL(AT6:AT85,1))</f>
        <v xml:space="preserve"> </v>
      </c>
      <c r="D117" s="279"/>
      <c r="E117" s="98"/>
      <c r="F117" s="101"/>
      <c r="G117" s="101"/>
      <c r="H117" s="98"/>
      <c r="I117" s="100"/>
      <c r="J117" s="100"/>
      <c r="K117" s="100"/>
      <c r="L117" s="14"/>
      <c r="M117" s="14"/>
      <c r="N117" s="14"/>
      <c r="O117" s="14"/>
      <c r="P117" s="14"/>
      <c r="Q117" s="14"/>
      <c r="R117" s="14"/>
      <c r="S117" s="14"/>
      <c r="T117" s="14"/>
      <c r="U117" s="14"/>
      <c r="V117" s="14"/>
      <c r="W117" s="14"/>
      <c r="X117" s="14"/>
      <c r="Y117" s="14"/>
      <c r="Z117" s="14"/>
      <c r="AA117" s="14"/>
      <c r="AB117" s="14"/>
      <c r="AC117" s="14"/>
      <c r="AD117" s="14"/>
      <c r="AE117" s="14"/>
      <c r="AF117" s="14"/>
      <c r="AG117" s="14"/>
      <c r="AH117" s="14"/>
      <c r="AI117" s="14"/>
      <c r="AJ117" s="14"/>
      <c r="AK117" s="14"/>
      <c r="AL117" s="14"/>
      <c r="AM117" s="14"/>
      <c r="AN117" s="14"/>
      <c r="AO117" s="14"/>
      <c r="AP117" s="14"/>
      <c r="AQ117" s="14"/>
      <c r="AR117" s="14"/>
      <c r="AS117" s="14"/>
      <c r="AT117" s="15"/>
      <c r="AU117" s="13"/>
    </row>
    <row r="118" spans="1:47" ht="14.1" customHeight="1" x14ac:dyDescent="0.2">
      <c r="A118" s="250" t="s">
        <v>22</v>
      </c>
      <c r="B118" s="250"/>
      <c r="C118" s="280" t="str">
        <f>AT88</f>
        <v xml:space="preserve"> </v>
      </c>
      <c r="D118" s="280"/>
      <c r="E118" s="98"/>
      <c r="F118" s="101"/>
      <c r="G118" s="101"/>
      <c r="H118" s="98"/>
      <c r="I118" s="100"/>
      <c r="J118" s="100"/>
      <c r="K118" s="100"/>
      <c r="L118" s="14"/>
      <c r="M118" s="14"/>
      <c r="N118" s="14"/>
      <c r="O118" s="14"/>
      <c r="P118" s="14"/>
      <c r="Q118" s="14"/>
      <c r="R118" s="14"/>
      <c r="S118" s="14"/>
      <c r="T118" s="14"/>
      <c r="U118" s="14"/>
      <c r="V118" s="14"/>
      <c r="W118" s="14"/>
      <c r="X118" s="14"/>
      <c r="Y118" s="14"/>
      <c r="Z118" s="14"/>
      <c r="AA118" s="14"/>
      <c r="AB118" s="14"/>
      <c r="AC118" s="14"/>
      <c r="AD118" s="14"/>
      <c r="AE118" s="14"/>
      <c r="AF118" s="286"/>
      <c r="AG118" s="286"/>
      <c r="AH118" s="286"/>
      <c r="AI118" s="286"/>
      <c r="AJ118" s="286"/>
      <c r="AK118" s="286"/>
      <c r="AL118" s="286"/>
      <c r="AM118" s="286"/>
      <c r="AN118" s="286"/>
      <c r="AO118" s="14"/>
      <c r="AP118" s="14"/>
      <c r="AQ118" s="14"/>
      <c r="AR118" s="14"/>
      <c r="AS118" s="14"/>
      <c r="AT118" s="15"/>
      <c r="AU118" s="13"/>
    </row>
    <row r="119" spans="1:47" ht="14.1" customHeight="1" x14ac:dyDescent="0.2">
      <c r="A119" s="282" t="s">
        <v>134</v>
      </c>
      <c r="B119" s="283"/>
      <c r="C119" s="97" t="s">
        <v>125</v>
      </c>
      <c r="D119" s="97" t="s">
        <v>126</v>
      </c>
      <c r="E119" s="98"/>
      <c r="F119" s="101"/>
      <c r="G119" s="101"/>
      <c r="H119" s="98"/>
      <c r="I119" s="100"/>
      <c r="J119" s="100"/>
      <c r="K119" s="100"/>
      <c r="L119" s="14"/>
      <c r="M119" s="14"/>
      <c r="N119" s="14"/>
      <c r="O119" s="14"/>
      <c r="P119" s="14"/>
      <c r="Q119" s="14"/>
      <c r="R119" s="14"/>
      <c r="S119" s="14"/>
      <c r="T119" s="14"/>
      <c r="U119" s="14"/>
      <c r="V119" s="14"/>
      <c r="W119" s="14"/>
      <c r="X119" s="14"/>
      <c r="Y119" s="14"/>
      <c r="Z119" s="14"/>
      <c r="AA119" s="14"/>
      <c r="AB119" s="14"/>
      <c r="AC119" s="14"/>
      <c r="AD119" s="14"/>
      <c r="AE119" s="14"/>
      <c r="AF119" s="14"/>
      <c r="AG119" s="14"/>
      <c r="AH119" s="14"/>
      <c r="AI119" s="14"/>
      <c r="AJ119" s="14"/>
      <c r="AK119" s="14"/>
      <c r="AL119" s="14"/>
      <c r="AM119" s="14"/>
      <c r="AN119" s="14"/>
      <c r="AO119" s="14"/>
      <c r="AP119" s="14"/>
      <c r="AQ119" s="14"/>
      <c r="AR119" s="14"/>
      <c r="AS119" s="14"/>
      <c r="AT119" s="15"/>
      <c r="AU119" s="13"/>
    </row>
    <row r="120" spans="1:47" ht="14.1" customHeight="1" x14ac:dyDescent="0.2">
      <c r="A120" s="277" t="s">
        <v>40</v>
      </c>
      <c r="B120" s="278"/>
      <c r="C120" s="119">
        <f>COUNTIFS($AT$6:$AT$85,"&gt;=0",$AT$6:$AT$85,"&lt;=29")</f>
        <v>0</v>
      </c>
      <c r="D120" s="104" t="str">
        <f>IF(C120=0," ",100*C120/C129)</f>
        <v xml:space="preserve"> </v>
      </c>
      <c r="E120" s="98"/>
      <c r="F120" s="101"/>
      <c r="G120" s="101"/>
      <c r="H120" s="98"/>
      <c r="I120" s="100"/>
      <c r="J120" s="100"/>
      <c r="K120" s="100"/>
      <c r="L120" s="14"/>
      <c r="M120" s="14"/>
      <c r="N120" s="14"/>
      <c r="O120" s="14"/>
      <c r="P120" s="14"/>
      <c r="Q120" s="14"/>
      <c r="R120" s="14"/>
      <c r="S120" s="14"/>
      <c r="T120" s="14"/>
      <c r="U120" s="14"/>
      <c r="V120" s="14"/>
      <c r="W120" s="14"/>
      <c r="X120" s="14"/>
      <c r="Y120" s="14"/>
      <c r="Z120" s="14"/>
      <c r="AA120" s="14"/>
      <c r="AB120" s="14"/>
      <c r="AC120" s="14"/>
      <c r="AD120" s="14"/>
      <c r="AE120" s="14"/>
      <c r="AF120" s="14"/>
      <c r="AG120" s="14"/>
      <c r="AH120" s="14"/>
      <c r="AI120" s="14"/>
      <c r="AJ120" s="14"/>
      <c r="AK120" s="14"/>
      <c r="AL120" s="14"/>
      <c r="AM120" s="14"/>
      <c r="AN120" s="14"/>
      <c r="AO120" s="14"/>
      <c r="AP120" s="14"/>
      <c r="AQ120" s="14"/>
      <c r="AR120" s="14"/>
      <c r="AS120" s="14"/>
      <c r="AT120" s="13"/>
      <c r="AU120" s="13"/>
    </row>
    <row r="121" spans="1:47" ht="14.1" customHeight="1" x14ac:dyDescent="0.2">
      <c r="A121" s="277" t="s">
        <v>39</v>
      </c>
      <c r="B121" s="278"/>
      <c r="C121" s="119">
        <f>COUNTIFS($AT$6:$AT$85,"&gt;=30",$AT$6:$AT$85,"&lt;=39")</f>
        <v>0</v>
      </c>
      <c r="D121" s="104" t="str">
        <f>IF(C121=0," ",100*C121/C129)</f>
        <v xml:space="preserve"> </v>
      </c>
      <c r="E121" s="98"/>
      <c r="F121" s="101"/>
      <c r="G121" s="101"/>
      <c r="H121" s="98"/>
      <c r="I121" s="100"/>
      <c r="J121" s="100"/>
      <c r="K121" s="100"/>
      <c r="L121" s="14"/>
      <c r="M121" s="14"/>
      <c r="N121" s="14"/>
      <c r="O121" s="14"/>
      <c r="P121" s="14"/>
      <c r="Q121" s="14"/>
      <c r="R121" s="14"/>
      <c r="S121" s="14"/>
      <c r="T121" s="14"/>
      <c r="U121" s="14"/>
      <c r="V121" s="14"/>
      <c r="W121" s="14"/>
      <c r="X121" s="14"/>
      <c r="Y121" s="14"/>
      <c r="Z121" s="14"/>
      <c r="AA121" s="14"/>
      <c r="AB121" s="14"/>
      <c r="AC121" s="14"/>
      <c r="AD121" s="14"/>
      <c r="AE121" s="14"/>
      <c r="AF121" s="14"/>
      <c r="AG121" s="14"/>
      <c r="AH121" s="14"/>
      <c r="AI121" s="14"/>
      <c r="AJ121" s="14"/>
      <c r="AK121" s="14"/>
      <c r="AL121" s="14"/>
      <c r="AM121" s="14"/>
      <c r="AN121" s="14"/>
      <c r="AO121" s="14"/>
      <c r="AP121" s="14"/>
      <c r="AQ121" s="14"/>
      <c r="AR121" s="14"/>
      <c r="AS121" s="14"/>
      <c r="AT121" s="13"/>
      <c r="AU121" s="13"/>
    </row>
    <row r="122" spans="1:47" ht="14.1" customHeight="1" x14ac:dyDescent="0.2">
      <c r="A122" s="277" t="s">
        <v>38</v>
      </c>
      <c r="B122" s="278"/>
      <c r="C122" s="119">
        <f>COUNTIFS($AT$6:$AT$85,"&gt;=40",$AT$6:$AT$85,"&lt;=49")</f>
        <v>0</v>
      </c>
      <c r="D122" s="104" t="str">
        <f>IF(C122=0," ",100*C122/C129)</f>
        <v xml:space="preserve"> </v>
      </c>
      <c r="E122" s="98"/>
      <c r="F122" s="101"/>
      <c r="G122" s="101"/>
      <c r="H122" s="98"/>
      <c r="I122" s="100"/>
      <c r="J122" s="100"/>
      <c r="K122" s="100"/>
      <c r="L122" s="14"/>
      <c r="M122" s="14"/>
      <c r="N122" s="14"/>
      <c r="O122" s="14"/>
      <c r="P122" s="14"/>
      <c r="Q122" s="14"/>
      <c r="R122" s="14"/>
      <c r="S122" s="14"/>
      <c r="T122" s="14"/>
      <c r="U122" s="14"/>
      <c r="V122" s="14"/>
      <c r="W122" s="14"/>
      <c r="X122" s="14"/>
      <c r="Y122" s="14"/>
      <c r="Z122" s="14"/>
      <c r="AA122" s="14"/>
      <c r="AB122" s="14"/>
      <c r="AC122" s="14"/>
      <c r="AD122" s="14"/>
      <c r="AE122" s="14"/>
      <c r="AF122" s="14"/>
      <c r="AG122" s="14"/>
      <c r="AH122" s="14"/>
      <c r="AI122" s="14"/>
      <c r="AJ122" s="14"/>
      <c r="AK122" s="14"/>
      <c r="AL122" s="14"/>
      <c r="AM122" s="14"/>
      <c r="AN122" s="14"/>
      <c r="AO122" s="14"/>
      <c r="AP122" s="14"/>
      <c r="AQ122" s="14"/>
      <c r="AR122" s="14"/>
      <c r="AS122" s="14"/>
      <c r="AT122" s="13"/>
      <c r="AU122" s="13"/>
    </row>
    <row r="123" spans="1:47" ht="14.1" customHeight="1" x14ac:dyDescent="0.2">
      <c r="A123" s="277" t="s">
        <v>37</v>
      </c>
      <c r="B123" s="278"/>
      <c r="C123" s="119">
        <f>COUNTIFS($AT$6:$AT$85,"&gt;=50",$AT$6:$AT$85,"&lt;=59")</f>
        <v>0</v>
      </c>
      <c r="D123" s="104" t="str">
        <f>IF(C123=0," ",100*C123/C129)</f>
        <v xml:space="preserve"> </v>
      </c>
      <c r="E123" s="98"/>
      <c r="F123" s="101"/>
      <c r="G123" s="101"/>
      <c r="H123" s="98"/>
      <c r="I123" s="100"/>
      <c r="J123" s="100"/>
      <c r="K123" s="100"/>
      <c r="L123" s="14"/>
      <c r="M123" s="14"/>
      <c r="N123" s="14"/>
      <c r="O123" s="14"/>
      <c r="P123" s="14"/>
      <c r="Q123" s="14"/>
      <c r="R123" s="14"/>
      <c r="S123" s="14"/>
      <c r="T123" s="14"/>
      <c r="U123" s="14"/>
      <c r="V123" s="14"/>
      <c r="W123" s="14"/>
      <c r="X123" s="14"/>
      <c r="Y123" s="14"/>
      <c r="Z123" s="14"/>
      <c r="AA123" s="14"/>
      <c r="AB123" s="14"/>
      <c r="AC123" s="14"/>
      <c r="AD123" s="14"/>
      <c r="AE123" s="14"/>
      <c r="AF123" s="14"/>
      <c r="AG123" s="14"/>
      <c r="AH123" s="14"/>
      <c r="AI123" s="14"/>
      <c r="AJ123" s="14"/>
      <c r="AK123" s="14"/>
      <c r="AL123" s="14"/>
      <c r="AM123" s="14"/>
      <c r="AN123" s="14"/>
      <c r="AO123" s="14"/>
      <c r="AP123" s="14"/>
      <c r="AQ123" s="14"/>
      <c r="AR123" s="14"/>
      <c r="AS123" s="14"/>
      <c r="AT123" s="13"/>
      <c r="AU123" s="13"/>
    </row>
    <row r="124" spans="1:47" ht="14.1" customHeight="1" x14ac:dyDescent="0.2">
      <c r="A124" s="277" t="s">
        <v>33</v>
      </c>
      <c r="B124" s="278"/>
      <c r="C124" s="119">
        <f>COUNTIFS($AT$6:$AT$85,"&gt;=60",$AT$6:$AT$85,"&lt;=69")</f>
        <v>0</v>
      </c>
      <c r="D124" s="104" t="str">
        <f>IF(C124=0," ",100*C124/C129)</f>
        <v xml:space="preserve"> </v>
      </c>
      <c r="E124" s="98"/>
      <c r="F124" s="101"/>
      <c r="G124" s="101"/>
      <c r="H124" s="98"/>
      <c r="I124" s="100"/>
      <c r="J124" s="100"/>
      <c r="K124" s="100"/>
      <c r="L124" s="14"/>
      <c r="M124" s="14"/>
      <c r="N124" s="14"/>
      <c r="O124" s="14"/>
      <c r="P124" s="14"/>
      <c r="Q124" s="14"/>
      <c r="R124" s="14"/>
      <c r="S124" s="14"/>
      <c r="T124" s="14"/>
      <c r="U124" s="14"/>
      <c r="V124" s="14"/>
      <c r="W124" s="14"/>
      <c r="X124" s="14"/>
      <c r="Y124" s="14"/>
      <c r="Z124" s="14"/>
      <c r="AA124" s="14"/>
      <c r="AB124" s="14"/>
      <c r="AC124" s="14"/>
      <c r="AD124" s="14"/>
      <c r="AE124" s="14"/>
      <c r="AF124" s="14"/>
      <c r="AG124" s="14"/>
      <c r="AH124" s="14"/>
      <c r="AI124" s="14"/>
      <c r="AJ124" s="14"/>
      <c r="AK124" s="14"/>
      <c r="AL124" s="14"/>
      <c r="AM124" s="14"/>
      <c r="AN124" s="14"/>
      <c r="AO124" s="14"/>
      <c r="AP124" s="14"/>
      <c r="AQ124" s="14"/>
      <c r="AR124" s="14"/>
      <c r="AS124" s="14"/>
      <c r="AT124" s="13"/>
      <c r="AU124" s="13"/>
    </row>
    <row r="125" spans="1:47" ht="14.1" customHeight="1" x14ac:dyDescent="0.2">
      <c r="A125" s="277" t="s">
        <v>36</v>
      </c>
      <c r="B125" s="278"/>
      <c r="C125" s="119">
        <f>COUNTIFS($AT$6:$AT$85,"&gt;=70",$AT$6:$AT$85,"&lt;=74")</f>
        <v>0</v>
      </c>
      <c r="D125" s="104" t="str">
        <f>IF(C125=0," ",100*C125/C129)</f>
        <v xml:space="preserve"> </v>
      </c>
      <c r="E125" s="98"/>
      <c r="F125" s="101"/>
      <c r="G125" s="101"/>
      <c r="H125" s="98"/>
      <c r="I125" s="100"/>
      <c r="J125" s="100"/>
      <c r="K125" s="100"/>
      <c r="L125" s="14"/>
      <c r="M125" s="14"/>
      <c r="N125" s="14"/>
      <c r="O125" s="14"/>
      <c r="P125" s="14"/>
      <c r="Q125" s="14"/>
      <c r="R125" s="14"/>
      <c r="S125" s="14"/>
      <c r="T125" s="14"/>
      <c r="U125" s="14"/>
      <c r="V125" s="14"/>
      <c r="W125" s="14"/>
      <c r="X125" s="14"/>
      <c r="Y125" s="14"/>
      <c r="Z125" s="14"/>
      <c r="AA125" s="14"/>
      <c r="AB125" s="14"/>
      <c r="AC125" s="14"/>
      <c r="AD125" s="14"/>
      <c r="AE125" s="14"/>
      <c r="AF125" s="14"/>
      <c r="AG125" s="14"/>
      <c r="AH125" s="14"/>
      <c r="AI125" s="14"/>
      <c r="AJ125" s="14"/>
      <c r="AK125" s="14"/>
      <c r="AL125" s="14"/>
      <c r="AM125" s="14"/>
      <c r="AN125" s="14"/>
      <c r="AO125" s="14"/>
      <c r="AP125" s="14"/>
      <c r="AQ125" s="14"/>
      <c r="AR125" s="14"/>
      <c r="AS125" s="14"/>
      <c r="AT125" s="13"/>
      <c r="AU125" s="13"/>
    </row>
    <row r="126" spans="1:47" ht="14.1" customHeight="1" x14ac:dyDescent="0.2">
      <c r="A126" s="277" t="s">
        <v>35</v>
      </c>
      <c r="B126" s="278"/>
      <c r="C126" s="119">
        <f>COUNTIFS($AT$6:$AT$85,"&gt;=75",$AT$6:$AT$85,"&lt;=79")</f>
        <v>0</v>
      </c>
      <c r="D126" s="104" t="str">
        <f>IF(C126=0," ",100*C126/C129)</f>
        <v xml:space="preserve"> </v>
      </c>
      <c r="E126"/>
      <c r="F126" s="102"/>
      <c r="G126" s="103"/>
      <c r="H126" s="42"/>
      <c r="I126" s="42"/>
      <c r="J126" s="42"/>
      <c r="K126" s="42"/>
      <c r="L126" s="14"/>
      <c r="M126" s="14"/>
      <c r="N126" s="14"/>
      <c r="O126" s="14"/>
      <c r="P126" s="14"/>
      <c r="Q126" s="14"/>
      <c r="R126" s="14"/>
      <c r="S126" s="14"/>
      <c r="T126" s="14"/>
      <c r="U126" s="14"/>
      <c r="V126" s="14"/>
      <c r="W126" s="14"/>
      <c r="X126" s="14"/>
      <c r="Y126" s="14"/>
      <c r="Z126" s="14"/>
      <c r="AA126" s="14"/>
      <c r="AB126" s="14"/>
      <c r="AC126" s="14"/>
      <c r="AD126" s="14"/>
      <c r="AE126" s="14"/>
      <c r="AF126" s="14"/>
      <c r="AG126" s="14"/>
      <c r="AH126" s="14"/>
      <c r="AI126" s="14"/>
      <c r="AJ126" s="14"/>
      <c r="AK126" s="14"/>
      <c r="AL126" s="14"/>
      <c r="AM126" s="14"/>
      <c r="AN126" s="14"/>
      <c r="AO126" s="14"/>
      <c r="AP126" s="14"/>
      <c r="AQ126" s="14"/>
      <c r="AR126" s="14"/>
      <c r="AS126" s="14"/>
      <c r="AT126" s="13"/>
      <c r="AU126" s="13"/>
    </row>
    <row r="127" spans="1:47" ht="14.1" customHeight="1" x14ac:dyDescent="0.2">
      <c r="A127" s="277" t="s">
        <v>34</v>
      </c>
      <c r="B127" s="278"/>
      <c r="C127" s="119">
        <f>COUNTIFS($AT$6:$AT$85,"&gt;=80",$AT$6:$AT$85,"&lt;=89")</f>
        <v>0</v>
      </c>
      <c r="D127" s="104" t="str">
        <f>IF(C127=0," ",100*C127/C129)</f>
        <v xml:space="preserve"> </v>
      </c>
      <c r="E127"/>
      <c r="F127"/>
      <c r="G127"/>
      <c r="H127" s="99"/>
      <c r="I127" s="99"/>
      <c r="J127" s="99"/>
      <c r="K127" s="99"/>
      <c r="L127" s="12"/>
      <c r="M127" s="12"/>
      <c r="N127" s="12"/>
      <c r="O127" s="12"/>
      <c r="P127" s="12"/>
      <c r="Q127" s="12"/>
      <c r="R127" s="12"/>
      <c r="S127" s="12"/>
      <c r="T127" s="12"/>
      <c r="U127" s="12"/>
      <c r="V127" s="12"/>
      <c r="W127" s="12"/>
      <c r="X127" s="12"/>
      <c r="Y127" s="12"/>
      <c r="Z127" s="12"/>
      <c r="AA127" s="12"/>
      <c r="AB127" s="12"/>
      <c r="AC127" s="12"/>
      <c r="AD127" s="12"/>
      <c r="AE127" s="12"/>
      <c r="AF127" s="12"/>
      <c r="AG127" s="12"/>
      <c r="AH127" s="12"/>
      <c r="AI127" s="12"/>
      <c r="AJ127" s="12"/>
      <c r="AK127" s="12"/>
      <c r="AL127" s="12"/>
      <c r="AM127" s="12"/>
      <c r="AN127" s="12"/>
      <c r="AO127" s="12"/>
      <c r="AP127" s="12"/>
      <c r="AQ127" s="12"/>
      <c r="AR127" s="12"/>
      <c r="AS127" s="12"/>
      <c r="AT127" s="13"/>
      <c r="AU127" s="13"/>
    </row>
    <row r="128" spans="1:47" ht="12" customHeight="1" x14ac:dyDescent="0.2">
      <c r="A128" s="277" t="s">
        <v>32</v>
      </c>
      <c r="B128" s="278"/>
      <c r="C128" s="119">
        <f>COUNTIFS($AT$6:$AT$85,"&gt;=90",$AT$6:$AT$85,"&lt;=100")</f>
        <v>0</v>
      </c>
      <c r="D128" s="104" t="str">
        <f>IF(C128=0," ",100*C128/C129)</f>
        <v xml:space="preserve"> </v>
      </c>
      <c r="E128" s="8"/>
      <c r="F128" s="9"/>
      <c r="G128" s="9"/>
      <c r="H128" s="9"/>
      <c r="I128" s="9"/>
      <c r="J128" s="9"/>
      <c r="K128" s="9"/>
      <c r="L128" s="12"/>
      <c r="M128" s="12"/>
      <c r="N128" s="12"/>
      <c r="O128" s="12"/>
      <c r="P128" s="12"/>
      <c r="Q128" s="12"/>
      <c r="R128" s="12"/>
      <c r="S128" s="12"/>
      <c r="T128" s="12"/>
      <c r="U128" s="12"/>
      <c r="V128" s="12"/>
      <c r="W128" s="12"/>
      <c r="X128" s="12"/>
      <c r="Y128" s="12"/>
      <c r="Z128" s="12"/>
      <c r="AA128" s="12"/>
      <c r="AB128" s="12"/>
      <c r="AC128" s="12"/>
      <c r="AD128" s="12"/>
      <c r="AE128" s="12"/>
      <c r="AF128" s="12"/>
      <c r="AG128" s="12"/>
      <c r="AH128" s="12"/>
      <c r="AI128" s="12"/>
      <c r="AJ128" s="12"/>
      <c r="AK128" s="12"/>
      <c r="AL128" s="12"/>
      <c r="AM128" s="12"/>
      <c r="AN128" s="12"/>
      <c r="AO128" s="12"/>
      <c r="AP128" s="12"/>
      <c r="AQ128" s="12"/>
      <c r="AR128" s="12"/>
      <c r="AS128" s="12"/>
      <c r="AT128" s="13"/>
      <c r="AU128" s="13"/>
    </row>
    <row r="129" spans="1:47" ht="14.25" customHeight="1" x14ac:dyDescent="0.2">
      <c r="A129" s="303" t="s">
        <v>127</v>
      </c>
      <c r="B129" s="249"/>
      <c r="C129" s="248" t="str">
        <f>IF(SUM(C120:C128)=0," ",SUM(C120:C128))</f>
        <v xml:space="preserve"> </v>
      </c>
      <c r="D129" s="249"/>
      <c r="E129" s="8"/>
      <c r="F129" s="9"/>
      <c r="G129" s="9"/>
      <c r="H129" s="9"/>
      <c r="I129" s="9"/>
      <c r="J129" s="9"/>
      <c r="K129" s="9"/>
      <c r="L129" s="12"/>
      <c r="M129" s="12"/>
      <c r="N129" s="12"/>
      <c r="O129" s="12"/>
      <c r="P129" s="12"/>
      <c r="Q129" s="12"/>
      <c r="R129" s="12"/>
      <c r="S129" s="12"/>
      <c r="T129" s="12"/>
      <c r="U129" s="12"/>
      <c r="V129" s="12"/>
      <c r="W129" s="12"/>
      <c r="X129" s="12"/>
      <c r="Y129" s="12"/>
      <c r="Z129" s="12"/>
      <c r="AA129" s="12"/>
      <c r="AB129" s="12"/>
      <c r="AC129" s="12"/>
      <c r="AD129" s="12"/>
      <c r="AE129" s="12"/>
      <c r="AF129" s="12"/>
      <c r="AG129" s="12"/>
      <c r="AH129" s="12"/>
      <c r="AI129" s="12"/>
      <c r="AJ129" s="12"/>
      <c r="AK129" s="12"/>
      <c r="AL129" s="12"/>
      <c r="AM129" s="12"/>
      <c r="AN129" s="12"/>
      <c r="AO129" s="12"/>
      <c r="AP129" s="12"/>
      <c r="AQ129" s="12"/>
      <c r="AR129" s="12"/>
      <c r="AS129" s="12"/>
      <c r="AT129" s="13"/>
      <c r="AU129" s="13"/>
    </row>
    <row r="130" spans="1:47" ht="12.75" customHeight="1" x14ac:dyDescent="0.2">
      <c r="A130" s="281" t="s">
        <v>131</v>
      </c>
      <c r="B130" s="281"/>
      <c r="C130" s="281"/>
      <c r="D130" s="281"/>
      <c r="E130" s="281" t="s">
        <v>132</v>
      </c>
      <c r="F130" s="281"/>
      <c r="G130" s="281"/>
      <c r="H130" s="281"/>
      <c r="I130" s="281"/>
      <c r="J130" s="281"/>
      <c r="K130" s="281"/>
      <c r="L130" s="281"/>
      <c r="M130" s="281"/>
      <c r="N130" s="281"/>
      <c r="O130" s="281"/>
      <c r="P130" s="281"/>
      <c r="Q130" s="281"/>
      <c r="R130" s="281"/>
      <c r="S130" s="281"/>
      <c r="T130" s="281"/>
      <c r="U130" s="281"/>
      <c r="V130" s="281"/>
      <c r="W130" s="281"/>
      <c r="X130" s="257" t="s">
        <v>133</v>
      </c>
      <c r="Y130" s="257"/>
      <c r="Z130" s="257"/>
      <c r="AA130" s="257"/>
      <c r="AB130" s="257"/>
      <c r="AC130" s="257"/>
      <c r="AD130" s="257"/>
      <c r="AE130" s="257"/>
      <c r="AF130" s="257"/>
      <c r="AG130" s="257"/>
      <c r="AH130" s="257"/>
      <c r="AI130" s="257"/>
      <c r="AJ130" s="257"/>
      <c r="AK130" s="257"/>
      <c r="AL130" s="257"/>
      <c r="AM130" s="257"/>
      <c r="AN130" s="16"/>
      <c r="AO130" s="16"/>
      <c r="AP130" s="110"/>
      <c r="AQ130" s="16"/>
      <c r="AR130" s="16"/>
      <c r="AS130" s="16"/>
      <c r="AT130" s="16"/>
      <c r="AU130"/>
    </row>
    <row r="131" spans="1:47" x14ac:dyDescent="0.2">
      <c r="A131" s="250" t="s">
        <v>123</v>
      </c>
      <c r="B131" s="250"/>
      <c r="C131" s="66" t="s">
        <v>140</v>
      </c>
      <c r="D131" s="66" t="s">
        <v>139</v>
      </c>
      <c r="E131" s="93"/>
      <c r="F131" s="93"/>
      <c r="G131" s="93"/>
      <c r="H131" s="93"/>
      <c r="I131" s="93"/>
      <c r="J131" s="93"/>
      <c r="K131" s="93"/>
      <c r="L131" s="69"/>
      <c r="M131" s="69"/>
      <c r="N131" s="70"/>
      <c r="O131" s="70"/>
      <c r="P131" s="70"/>
      <c r="Q131" s="70"/>
      <c r="R131" s="70"/>
      <c r="S131" s="70"/>
      <c r="T131" s="70"/>
      <c r="U131" s="70"/>
      <c r="V131" s="70"/>
      <c r="W131" s="70"/>
      <c r="X131" s="70"/>
      <c r="Y131" s="70"/>
      <c r="Z131" s="70"/>
      <c r="AA131" s="70"/>
      <c r="AB131" s="70"/>
      <c r="AC131" s="70"/>
      <c r="AD131" s="70"/>
      <c r="AE131" s="70"/>
      <c r="AF131" s="70"/>
      <c r="AG131"/>
      <c r="AH131"/>
      <c r="AI131"/>
      <c r="AJ131"/>
      <c r="AK131"/>
      <c r="AL131"/>
      <c r="AM131"/>
      <c r="AN131" s="16"/>
      <c r="AO131" s="301" t="s">
        <v>23</v>
      </c>
      <c r="AP131" s="301"/>
      <c r="AQ131" s="301"/>
      <c r="AR131" s="301"/>
      <c r="AS131" s="301"/>
      <c r="AT131" s="301"/>
      <c r="AU131"/>
    </row>
    <row r="132" spans="1:47" x14ac:dyDescent="0.2">
      <c r="A132" s="250" t="str">
        <f>IF('Öğrenme Çıktıları'!R102&gt;0,'Öğrenme Çıktıları'!R61," ")</f>
        <v xml:space="preserve"> </v>
      </c>
      <c r="B132" s="250"/>
      <c r="C132" s="94" t="str">
        <f>IF('Öğrenme Çıktıları'!R102&gt;0,'Öğrenme Çıktıları'!R102," ")</f>
        <v xml:space="preserve"> </v>
      </c>
      <c r="D132" s="95" t="str">
        <f>IF('Öğrenme Çıktıları'!R102&gt;0,'Öğrenme Çıktıları'!R103," ")</f>
        <v xml:space="preserve"> </v>
      </c>
      <c r="E132" s="93"/>
      <c r="F132" s="93"/>
      <c r="G132" s="93"/>
      <c r="H132" s="93"/>
      <c r="I132" s="93"/>
      <c r="J132" s="93"/>
      <c r="K132" s="93"/>
      <c r="L132" s="71"/>
      <c r="M132" s="71"/>
      <c r="N132" s="72"/>
      <c r="O132" s="72"/>
      <c r="P132" s="72"/>
      <c r="Q132" s="72"/>
      <c r="R132" s="72"/>
      <c r="S132" s="72"/>
      <c r="T132" s="72"/>
      <c r="U132" s="73"/>
      <c r="V132" s="73"/>
      <c r="W132" s="73"/>
      <c r="X132" s="73"/>
      <c r="Y132" s="73"/>
      <c r="Z132" s="73"/>
      <c r="AA132" s="73"/>
      <c r="AB132" s="73"/>
      <c r="AC132" s="73"/>
      <c r="AD132" s="73"/>
      <c r="AE132" s="73"/>
      <c r="AF132" s="73"/>
      <c r="AG132" s="108"/>
      <c r="AH132" s="108"/>
      <c r="AI132" s="108"/>
      <c r="AJ132" s="108"/>
      <c r="AK132" s="108"/>
      <c r="AL132" s="108"/>
      <c r="AM132" s="108"/>
      <c r="AN132" s="111"/>
      <c r="AO132" s="301">
        <f ca="1">TODAY()</f>
        <v>46037</v>
      </c>
      <c r="AP132" s="301"/>
      <c r="AQ132" s="301"/>
      <c r="AR132" s="301"/>
      <c r="AS132" s="301"/>
      <c r="AT132" s="301"/>
      <c r="AU132" s="108"/>
    </row>
    <row r="133" spans="1:47" x14ac:dyDescent="0.2">
      <c r="A133" s="248" t="str">
        <f>IF('Öğrenme Çıktıları'!S102&gt;0,'Öğrenme Çıktıları'!S61," ")</f>
        <v xml:space="preserve"> </v>
      </c>
      <c r="B133" s="249"/>
      <c r="C133" s="94" t="str">
        <f>IF('Öğrenme Çıktıları'!S102&gt;0,'Öğrenme Çıktıları'!S102," ")</f>
        <v xml:space="preserve"> </v>
      </c>
      <c r="D133" s="95" t="str">
        <f>IF('Öğrenme Çıktıları'!S102&gt;0,'Öğrenme Çıktıları'!S103," ")</f>
        <v xml:space="preserve"> </v>
      </c>
      <c r="E133" s="93"/>
      <c r="F133" s="93"/>
      <c r="G133" s="93"/>
      <c r="H133" s="93"/>
      <c r="I133" s="93"/>
      <c r="J133" s="93"/>
      <c r="K133" s="93"/>
      <c r="L133" s="74"/>
      <c r="M133" s="74"/>
      <c r="N133" s="72"/>
      <c r="O133" s="72"/>
      <c r="P133" s="72"/>
      <c r="Q133" s="72"/>
      <c r="R133" s="72"/>
      <c r="S133" s="72"/>
      <c r="T133" s="72"/>
      <c r="U133" s="73"/>
      <c r="V133" s="73"/>
      <c r="W133" s="73"/>
      <c r="X133" s="73"/>
      <c r="Y133" s="73"/>
      <c r="Z133" s="73"/>
      <c r="AA133" s="73"/>
      <c r="AB133" s="73"/>
      <c r="AC133" s="73"/>
      <c r="AD133" s="73"/>
      <c r="AE133" s="73"/>
      <c r="AF133" s="73"/>
      <c r="AG133" s="105"/>
      <c r="AH133" s="105"/>
      <c r="AI133" s="105"/>
      <c r="AJ133" s="105"/>
      <c r="AK133" s="105"/>
      <c r="AL133" s="105"/>
      <c r="AM133" s="105"/>
      <c r="AN133" s="112"/>
      <c r="AO133" s="301">
        <f>'K. Bilgiler'!E17</f>
        <v>0</v>
      </c>
      <c r="AP133" s="301"/>
      <c r="AQ133" s="301"/>
      <c r="AR133" s="301"/>
      <c r="AS133" s="301"/>
      <c r="AT133" s="301"/>
      <c r="AU133" s="105"/>
    </row>
    <row r="134" spans="1:47" ht="12" customHeight="1" x14ac:dyDescent="0.2">
      <c r="A134" s="250" t="str">
        <f>IF('Öğrenme Çıktıları'!T102&gt;0,'Öğrenme Çıktıları'!T61," ")</f>
        <v xml:space="preserve"> </v>
      </c>
      <c r="B134" s="250"/>
      <c r="C134" s="94" t="str">
        <f>IF('Öğrenme Çıktıları'!T102&gt;0,'Öğrenme Çıktıları'!T102," ")</f>
        <v xml:space="preserve"> </v>
      </c>
      <c r="D134" s="95" t="str">
        <f>IF('Öğrenme Çıktıları'!T102&gt;0,'Öğrenme Çıktıları'!T103," ")</f>
        <v xml:space="preserve"> </v>
      </c>
      <c r="E134" s="93"/>
      <c r="F134" s="93"/>
      <c r="G134" s="93"/>
      <c r="H134" s="93"/>
      <c r="I134" s="93"/>
      <c r="J134" s="93"/>
      <c r="K134" s="93"/>
      <c r="L134" s="75"/>
      <c r="M134" s="75"/>
      <c r="N134" s="76"/>
      <c r="O134" s="76"/>
      <c r="P134" s="76"/>
      <c r="Q134" s="76"/>
      <c r="R134" s="76"/>
      <c r="S134" s="76"/>
      <c r="T134" s="76"/>
      <c r="U134" s="76"/>
      <c r="V134" s="77"/>
      <c r="W134" s="77"/>
      <c r="X134" s="77"/>
      <c r="Y134" s="77"/>
      <c r="Z134" s="77"/>
      <c r="AA134" s="77"/>
      <c r="AB134" s="77"/>
      <c r="AC134" s="77"/>
      <c r="AD134" s="77"/>
      <c r="AE134" s="77"/>
      <c r="AF134" s="77"/>
      <c r="AG134" s="106"/>
      <c r="AH134" s="106"/>
      <c r="AI134" s="106"/>
      <c r="AJ134" s="106"/>
      <c r="AK134" s="106"/>
      <c r="AL134" s="106"/>
      <c r="AM134" s="106"/>
      <c r="AN134" s="113"/>
      <c r="AO134" s="301" t="s">
        <v>31</v>
      </c>
      <c r="AP134" s="301"/>
      <c r="AQ134" s="301"/>
      <c r="AR134" s="301"/>
      <c r="AS134" s="301"/>
      <c r="AT134" s="301"/>
      <c r="AU134" s="106"/>
    </row>
    <row r="135" spans="1:47" ht="12" customHeight="1" x14ac:dyDescent="0.2">
      <c r="A135" s="248" t="str">
        <f>IF('Öğrenme Çıktıları'!U102&gt;0,'Öğrenme Çıktıları'!U61," ")</f>
        <v xml:space="preserve"> </v>
      </c>
      <c r="B135" s="249"/>
      <c r="C135" s="94" t="str">
        <f>IF('Öğrenme Çıktıları'!U102&gt;0,'Öğrenme Çıktıları'!U102," ")</f>
        <v xml:space="preserve"> </v>
      </c>
      <c r="D135" s="95" t="str">
        <f>IF('Öğrenme Çıktıları'!U102&gt;0,'Öğrenme Çıktıları'!U103," ")</f>
        <v xml:space="preserve"> </v>
      </c>
      <c r="E135" s="93"/>
      <c r="F135" s="93"/>
      <c r="G135" s="93"/>
      <c r="H135" s="93"/>
      <c r="I135" s="93"/>
      <c r="J135" s="93"/>
      <c r="K135" s="93"/>
      <c r="L135" s="75"/>
      <c r="M135" s="75"/>
      <c r="N135" s="76"/>
      <c r="O135" s="76"/>
      <c r="P135" s="76"/>
      <c r="Q135" s="76"/>
      <c r="R135" s="76"/>
      <c r="S135" s="76"/>
      <c r="T135" s="76"/>
      <c r="U135" s="76"/>
      <c r="V135" s="76"/>
      <c r="W135" s="76"/>
      <c r="X135" s="76"/>
      <c r="Y135" s="76"/>
      <c r="Z135" s="76"/>
      <c r="AA135" s="76"/>
      <c r="AB135" s="76"/>
      <c r="AC135" s="76"/>
      <c r="AD135" s="76"/>
      <c r="AE135" s="76"/>
      <c r="AF135" s="76"/>
      <c r="AG135" s="107"/>
      <c r="AH135" s="107"/>
      <c r="AI135" s="107"/>
      <c r="AJ135" s="107"/>
      <c r="AK135" s="107"/>
      <c r="AL135" s="107"/>
      <c r="AM135" s="107"/>
      <c r="AN135" s="114"/>
      <c r="AO135" s="302"/>
      <c r="AP135" s="302"/>
      <c r="AQ135" s="302"/>
      <c r="AR135" s="302"/>
      <c r="AS135" s="302"/>
      <c r="AT135" s="302"/>
      <c r="AU135" s="106"/>
    </row>
    <row r="136" spans="1:47" ht="12.75" customHeight="1" x14ac:dyDescent="0.2">
      <c r="A136" s="250" t="str">
        <f>IF('Öğrenme Çıktıları'!V102&gt;0,'Öğrenme Çıktıları'!V61," ")</f>
        <v xml:space="preserve"> </v>
      </c>
      <c r="B136" s="250"/>
      <c r="C136" s="94" t="str">
        <f>IF('Öğrenme Çıktıları'!V102&gt;0,'Öğrenme Çıktıları'!V102," ")</f>
        <v xml:space="preserve"> </v>
      </c>
      <c r="D136" s="95" t="str">
        <f>IF('Öğrenme Çıktıları'!V102&gt;0,'Öğrenme Çıktıları'!V103," ")</f>
        <v xml:space="preserve"> </v>
      </c>
      <c r="E136" s="93"/>
      <c r="F136" s="93"/>
      <c r="G136" s="93"/>
      <c r="H136" s="93"/>
      <c r="I136" s="93"/>
      <c r="J136" s="93"/>
      <c r="K136" s="93"/>
      <c r="L136"/>
      <c r="M136"/>
      <c r="N136"/>
      <c r="O136"/>
      <c r="P136"/>
      <c r="Q136"/>
      <c r="R136"/>
      <c r="S136"/>
      <c r="T136"/>
      <c r="U136"/>
      <c r="V136"/>
      <c r="W136"/>
      <c r="X136"/>
      <c r="Y136"/>
      <c r="Z136"/>
      <c r="AA136"/>
      <c r="AB136"/>
      <c r="AC136"/>
      <c r="AD136"/>
      <c r="AE136"/>
      <c r="AF136"/>
      <c r="AG136" s="107"/>
      <c r="AH136" s="107"/>
      <c r="AI136" s="107"/>
      <c r="AJ136" s="107"/>
      <c r="AK136" s="107"/>
      <c r="AL136" s="107"/>
      <c r="AM136" s="107"/>
      <c r="AN136" s="114"/>
      <c r="AU136" s="109"/>
    </row>
    <row r="137" spans="1:47" x14ac:dyDescent="0.2">
      <c r="A137" s="248" t="str">
        <f>IF('Öğrenme Çıktıları'!W102&gt;0,'Öğrenme Çıktıları'!W61," ")</f>
        <v xml:space="preserve"> </v>
      </c>
      <c r="B137" s="249"/>
      <c r="C137" s="94" t="str">
        <f>IF('Öğrenme Çıktıları'!W102&gt;0,'Öğrenme Çıktıları'!W102," ")</f>
        <v xml:space="preserve"> </v>
      </c>
      <c r="D137" s="95" t="str">
        <f>IF('Öğrenme Çıktıları'!W102&gt;0,'Öğrenme Çıktıları'!W103," ")</f>
        <v xml:space="preserve"> </v>
      </c>
      <c r="E137" s="93"/>
      <c r="F137" s="93"/>
      <c r="G137" s="93"/>
      <c r="H137" s="93"/>
      <c r="I137" s="93"/>
      <c r="J137" s="93"/>
      <c r="K137" s="93"/>
      <c r="L137"/>
      <c r="M137"/>
      <c r="N137"/>
      <c r="O137"/>
      <c r="P137"/>
      <c r="Q137"/>
      <c r="R137"/>
      <c r="S137"/>
      <c r="T137"/>
      <c r="U137"/>
      <c r="V137"/>
      <c r="W137"/>
      <c r="X137"/>
      <c r="Y137"/>
      <c r="Z137"/>
      <c r="AA137"/>
      <c r="AB137"/>
      <c r="AC137"/>
      <c r="AD137"/>
      <c r="AE137"/>
      <c r="AF137"/>
      <c r="AG137"/>
      <c r="AH137"/>
      <c r="AI137"/>
      <c r="AJ137"/>
      <c r="AK137"/>
      <c r="AL137"/>
      <c r="AM137"/>
      <c r="AN137" s="16"/>
      <c r="AO137" s="256" t="s">
        <v>24</v>
      </c>
      <c r="AP137" s="256"/>
      <c r="AQ137" s="256"/>
      <c r="AR137" s="256"/>
      <c r="AS137" s="256"/>
      <c r="AT137" s="256"/>
      <c r="AU137"/>
    </row>
    <row r="138" spans="1:47" x14ac:dyDescent="0.2">
      <c r="A138" s="250" t="str">
        <f>IF('Öğrenme Çıktıları'!X102&gt;0,'Öğrenme Çıktıları'!X61," ")</f>
        <v xml:space="preserve"> </v>
      </c>
      <c r="B138" s="250"/>
      <c r="C138" s="94" t="str">
        <f>IF('Öğrenme Çıktıları'!X102&gt;0,'Öğrenme Çıktıları'!X102," ")</f>
        <v xml:space="preserve"> </v>
      </c>
      <c r="D138" s="95" t="str">
        <f>IF('Öğrenme Çıktıları'!X102&gt;0,'Öğrenme Çıktıları'!X103," ")</f>
        <v xml:space="preserve"> </v>
      </c>
      <c r="E138" s="93"/>
      <c r="F138" s="93"/>
      <c r="G138" s="93"/>
      <c r="H138" s="93"/>
      <c r="I138" s="93"/>
      <c r="J138" s="93"/>
      <c r="K138" s="93"/>
      <c r="L138"/>
      <c r="M138"/>
      <c r="N138"/>
      <c r="O138"/>
      <c r="P138"/>
      <c r="Q138"/>
      <c r="R138"/>
      <c r="S138"/>
      <c r="T138"/>
      <c r="U138"/>
      <c r="V138"/>
      <c r="W138"/>
      <c r="X138"/>
      <c r="Y138"/>
      <c r="Z138"/>
      <c r="AA138"/>
      <c r="AB138"/>
      <c r="AC138"/>
      <c r="AD138"/>
      <c r="AE138"/>
      <c r="AF138"/>
      <c r="AG138"/>
      <c r="AH138"/>
      <c r="AI138"/>
      <c r="AJ138"/>
      <c r="AK138"/>
      <c r="AL138"/>
      <c r="AM138"/>
      <c r="AN138" s="16"/>
      <c r="AO138" s="301">
        <f ca="1">TODAY()</f>
        <v>46037</v>
      </c>
      <c r="AP138" s="301"/>
      <c r="AQ138" s="301"/>
      <c r="AR138" s="301"/>
      <c r="AS138" s="301"/>
      <c r="AT138" s="301"/>
      <c r="AU138"/>
    </row>
    <row r="139" spans="1:47" x14ac:dyDescent="0.2">
      <c r="A139" s="248" t="str">
        <f>IF('Öğrenme Çıktıları'!Y102&gt;0,'Öğrenme Çıktıları'!Y61," ")</f>
        <v xml:space="preserve"> </v>
      </c>
      <c r="B139" s="249"/>
      <c r="C139" s="94" t="str">
        <f>IF('Öğrenme Çıktıları'!Y102&gt;0,'Öğrenme Çıktıları'!Y102," ")</f>
        <v xml:space="preserve"> </v>
      </c>
      <c r="D139" s="95" t="str">
        <f>IF('Öğrenme Çıktıları'!Y102&gt;0,'Öğrenme Çıktıları'!Y103," ")</f>
        <v xml:space="preserve"> </v>
      </c>
      <c r="E139" s="93"/>
      <c r="F139" s="93"/>
      <c r="G139" s="93"/>
      <c r="H139" s="93"/>
      <c r="I139" s="93"/>
      <c r="J139" s="93"/>
      <c r="K139" s="93"/>
      <c r="L139"/>
      <c r="M139"/>
      <c r="N139"/>
      <c r="O139"/>
      <c r="P139"/>
      <c r="Q139"/>
      <c r="R139"/>
      <c r="S139"/>
      <c r="T139"/>
      <c r="U139"/>
      <c r="V139"/>
      <c r="W139"/>
      <c r="X139"/>
      <c r="Y139"/>
      <c r="Z139"/>
      <c r="AA139"/>
      <c r="AB139"/>
      <c r="AC139"/>
      <c r="AD139"/>
      <c r="AE139"/>
      <c r="AF139"/>
      <c r="AG139"/>
      <c r="AH139"/>
      <c r="AI139"/>
      <c r="AJ139"/>
      <c r="AK139"/>
      <c r="AL139"/>
      <c r="AM139"/>
      <c r="AN139" s="16"/>
      <c r="AO139" s="256" t="str">
        <f>'K. Bilgiler'!E19</f>
        <v>Dr. Öğr. Üyesi Lokman ŞILBIR</v>
      </c>
      <c r="AP139" s="256"/>
      <c r="AQ139" s="256"/>
      <c r="AR139" s="256"/>
      <c r="AS139" s="256"/>
      <c r="AT139" s="256"/>
      <c r="AU139"/>
    </row>
    <row r="140" spans="1:47" ht="12.75" customHeight="1" x14ac:dyDescent="0.2">
      <c r="A140" s="250" t="str">
        <f>IF('Öğrenme Çıktıları'!Z102&gt;0,'Öğrenme Çıktıları'!Z61," ")</f>
        <v xml:space="preserve"> </v>
      </c>
      <c r="B140" s="250"/>
      <c r="C140" s="94" t="str">
        <f>IF('Öğrenme Çıktıları'!Z102&gt;0,'Öğrenme Çıktıları'!Z102," ")</f>
        <v xml:space="preserve"> </v>
      </c>
      <c r="D140" s="95" t="str">
        <f>IF('Öğrenme Çıktıları'!Z102&gt;0,'Öğrenme Çıktıları'!Z103," ")</f>
        <v xml:space="preserve"> </v>
      </c>
      <c r="E140" s="93"/>
      <c r="F140" s="93"/>
      <c r="G140" s="93"/>
      <c r="H140" s="93"/>
      <c r="I140" s="93"/>
      <c r="J140" s="93"/>
      <c r="K140" s="93"/>
      <c r="L140"/>
      <c r="M140"/>
      <c r="N140"/>
      <c r="O140"/>
      <c r="P140"/>
      <c r="Q140"/>
      <c r="R140"/>
      <c r="S140"/>
      <c r="T140"/>
      <c r="U140"/>
      <c r="V140"/>
      <c r="W140"/>
      <c r="X140"/>
      <c r="Y140"/>
      <c r="Z140"/>
      <c r="AA140"/>
      <c r="AB140"/>
      <c r="AC140"/>
      <c r="AD140"/>
      <c r="AE140"/>
      <c r="AF140"/>
      <c r="AG140"/>
      <c r="AH140"/>
      <c r="AI140"/>
      <c r="AJ140"/>
      <c r="AK140"/>
      <c r="AL140"/>
      <c r="AM140"/>
      <c r="AN140" s="16"/>
      <c r="AO140" s="256" t="s">
        <v>25</v>
      </c>
      <c r="AP140" s="256"/>
      <c r="AQ140" s="256"/>
      <c r="AR140" s="256"/>
      <c r="AS140" s="256"/>
      <c r="AT140" s="256"/>
      <c r="AU140"/>
    </row>
    <row r="141" spans="1:47" x14ac:dyDescent="0.2">
      <c r="A141" s="248" t="str">
        <f>IF('Öğrenme Çıktıları'!AA102&gt;0,'Öğrenme Çıktıları'!AA61," ")</f>
        <v xml:space="preserve"> </v>
      </c>
      <c r="B141" s="249"/>
      <c r="C141" s="94" t="str">
        <f>IF('Öğrenme Çıktıları'!AA102&gt;0,'Öğrenme Çıktıları'!AA102," ")</f>
        <v xml:space="preserve"> </v>
      </c>
      <c r="D141" s="95" t="str">
        <f>IF('Öğrenme Çıktıları'!AA102&gt;0,'Öğrenme Çıktıları'!AA103," ")</f>
        <v xml:space="preserve"> </v>
      </c>
      <c r="E141" s="93"/>
      <c r="F141" s="93"/>
      <c r="G141" s="93"/>
      <c r="H141" s="93"/>
      <c r="I141" s="93"/>
      <c r="J141" s="93"/>
      <c r="K141" s="93"/>
      <c r="L141" s="68"/>
      <c r="M141" s="68"/>
      <c r="N141" s="68"/>
      <c r="O141" s="68"/>
      <c r="P141"/>
      <c r="Q141"/>
      <c r="R141"/>
      <c r="S141"/>
      <c r="T141"/>
      <c r="U141"/>
      <c r="V141"/>
      <c r="W141"/>
      <c r="X141"/>
      <c r="Y141"/>
      <c r="Z141"/>
      <c r="AA141"/>
      <c r="AB141"/>
      <c r="AC141"/>
      <c r="AD141"/>
      <c r="AE141"/>
      <c r="AF141"/>
      <c r="AG141"/>
      <c r="AH141"/>
      <c r="AI141"/>
      <c r="AJ141"/>
      <c r="AK141"/>
      <c r="AL141"/>
      <c r="AM141"/>
      <c r="AN141" s="16"/>
      <c r="AO141" s="252"/>
      <c r="AP141" s="253"/>
      <c r="AQ141" s="253"/>
      <c r="AR141" s="253"/>
      <c r="AS141" s="253"/>
      <c r="AT141" s="254"/>
      <c r="AU141"/>
    </row>
    <row r="142" spans="1:47" x14ac:dyDescent="0.2">
      <c r="A142" s="16"/>
      <c r="B142" s="16"/>
      <c r="C142" s="16"/>
      <c r="D142" s="16"/>
      <c r="E142" s="115"/>
      <c r="F142" s="115"/>
      <c r="G142" s="115"/>
      <c r="H142" s="115"/>
      <c r="I142" s="115"/>
      <c r="J142" s="115"/>
      <c r="K142" s="115"/>
      <c r="L142" s="116"/>
      <c r="M142" s="116"/>
      <c r="N142" s="116"/>
      <c r="O142" s="116"/>
      <c r="P142" s="16"/>
      <c r="Q142" s="16"/>
      <c r="R142" s="16"/>
      <c r="S142" s="16"/>
      <c r="T142" s="16"/>
      <c r="U142" s="16"/>
      <c r="V142" s="16"/>
      <c r="W142" s="16"/>
      <c r="X142" s="16"/>
      <c r="Y142" s="16"/>
      <c r="Z142" s="16"/>
      <c r="AA142" s="16"/>
      <c r="AB142" s="16"/>
      <c r="AC142" s="16"/>
      <c r="AD142" s="16"/>
      <c r="AE142" s="16"/>
      <c r="AF142" s="16"/>
      <c r="AG142" s="16"/>
      <c r="AH142" s="16"/>
      <c r="AI142" s="16"/>
      <c r="AJ142" s="16"/>
      <c r="AK142" s="16"/>
      <c r="AL142" s="16"/>
      <c r="AM142" s="16"/>
      <c r="AN142" s="16"/>
      <c r="AO142" s="16"/>
      <c r="AP142" s="16"/>
      <c r="AQ142" s="16"/>
      <c r="AR142" s="16"/>
      <c r="AS142" s="16"/>
      <c r="AT142" s="16"/>
    </row>
    <row r="143" spans="1:47" x14ac:dyDescent="0.2">
      <c r="A143" s="16"/>
      <c r="B143" s="16"/>
      <c r="C143" s="16"/>
      <c r="D143" s="16"/>
      <c r="E143" s="258"/>
      <c r="F143" s="16"/>
      <c r="G143" s="16"/>
      <c r="H143" s="16"/>
      <c r="I143" s="16"/>
      <c r="J143" s="16"/>
      <c r="K143" s="16"/>
      <c r="L143" s="16"/>
      <c r="M143" s="16"/>
      <c r="N143" s="16"/>
      <c r="O143" s="16"/>
      <c r="P143" s="16"/>
      <c r="Q143" s="16"/>
      <c r="R143" s="16"/>
      <c r="S143" s="16"/>
      <c r="T143" s="16"/>
      <c r="U143" s="16"/>
      <c r="V143" s="16"/>
      <c r="W143" s="16"/>
      <c r="X143" s="16"/>
      <c r="Y143" s="16"/>
      <c r="Z143" s="16"/>
      <c r="AA143" s="16"/>
      <c r="AB143" s="16"/>
      <c r="AC143" s="16"/>
      <c r="AD143" s="16"/>
      <c r="AE143" s="16"/>
      <c r="AF143" s="16"/>
      <c r="AG143" s="16"/>
      <c r="AH143" s="16"/>
      <c r="AI143" s="16"/>
      <c r="AJ143" s="16"/>
      <c r="AK143" s="16"/>
      <c r="AL143" s="16"/>
      <c r="AM143" s="16"/>
      <c r="AN143" s="16"/>
      <c r="AO143" s="16"/>
      <c r="AP143" s="16"/>
      <c r="AQ143" s="16"/>
      <c r="AR143" s="16"/>
      <c r="AS143" s="16"/>
      <c r="AT143" s="16"/>
    </row>
    <row r="144" spans="1:47" x14ac:dyDescent="0.2">
      <c r="A144" s="16"/>
      <c r="B144" s="16"/>
      <c r="C144" s="16"/>
      <c r="D144" s="16"/>
      <c r="E144" s="258"/>
      <c r="F144" s="16"/>
      <c r="G144" s="16"/>
      <c r="H144" s="16"/>
      <c r="I144" s="16"/>
      <c r="J144" s="16"/>
      <c r="K144" s="16"/>
      <c r="L144" s="16"/>
      <c r="M144" s="16"/>
      <c r="N144" s="16"/>
      <c r="O144" s="16"/>
      <c r="P144" s="16"/>
      <c r="Q144" s="16"/>
      <c r="R144" s="16"/>
      <c r="S144" s="16"/>
      <c r="T144" s="16"/>
      <c r="U144" s="16"/>
      <c r="V144" s="16"/>
      <c r="W144" s="16"/>
      <c r="X144" s="16"/>
      <c r="Y144" s="16"/>
      <c r="Z144" s="16"/>
      <c r="AA144" s="16"/>
      <c r="AB144" s="16"/>
      <c r="AC144" s="16"/>
      <c r="AD144" s="16"/>
      <c r="AE144" s="16"/>
      <c r="AF144" s="16"/>
      <c r="AG144" s="16"/>
      <c r="AH144" s="16"/>
      <c r="AI144" s="16"/>
      <c r="AJ144" s="16"/>
      <c r="AK144" s="16"/>
      <c r="AL144" s="16"/>
      <c r="AM144" s="16"/>
      <c r="AN144" s="16"/>
      <c r="AO144" s="16"/>
      <c r="AP144" s="16"/>
      <c r="AQ144" s="16"/>
      <c r="AR144" s="16"/>
      <c r="AS144" s="16"/>
      <c r="AT144" s="16"/>
    </row>
    <row r="145" spans="1:46" x14ac:dyDescent="0.2">
      <c r="A145" s="16"/>
      <c r="B145" s="16"/>
      <c r="C145" s="16"/>
      <c r="D145" s="117"/>
      <c r="E145" s="16"/>
      <c r="F145" s="16"/>
      <c r="G145" s="16"/>
      <c r="H145" s="16"/>
      <c r="I145" s="16"/>
      <c r="J145" s="16"/>
      <c r="K145" s="16"/>
      <c r="L145" s="16"/>
      <c r="M145" s="16"/>
      <c r="N145" s="16"/>
      <c r="O145" s="16"/>
      <c r="P145" s="16"/>
      <c r="Q145" s="16"/>
      <c r="R145" s="16"/>
      <c r="S145" s="16"/>
      <c r="T145" s="16"/>
      <c r="U145" s="16"/>
      <c r="V145" s="16"/>
      <c r="W145" s="16"/>
      <c r="X145" s="16"/>
      <c r="Y145" s="16"/>
      <c r="Z145" s="16"/>
      <c r="AA145" s="16"/>
      <c r="AB145" s="16"/>
      <c r="AC145" s="16"/>
      <c r="AD145" s="16"/>
      <c r="AE145" s="16"/>
      <c r="AF145" s="16"/>
      <c r="AG145" s="16"/>
      <c r="AH145" s="16"/>
      <c r="AI145" s="16"/>
      <c r="AJ145" s="16"/>
      <c r="AK145" s="16"/>
      <c r="AL145" s="16"/>
      <c r="AM145" s="16"/>
      <c r="AN145" s="16"/>
      <c r="AO145" s="16"/>
      <c r="AP145" s="16"/>
      <c r="AQ145" s="16"/>
      <c r="AR145" s="16"/>
      <c r="AS145" s="16"/>
      <c r="AT145" s="16"/>
    </row>
  </sheetData>
  <mergeCells count="148">
    <mergeCell ref="C36:E36"/>
    <mergeCell ref="C37:E37"/>
    <mergeCell ref="C38:E38"/>
    <mergeCell ref="C39:E39"/>
    <mergeCell ref="C40:E40"/>
    <mergeCell ref="C41:E41"/>
    <mergeCell ref="C42:E42"/>
    <mergeCell ref="C43:E43"/>
    <mergeCell ref="C44:E44"/>
    <mergeCell ref="C27:E27"/>
    <mergeCell ref="C28:E28"/>
    <mergeCell ref="C29:E29"/>
    <mergeCell ref="C30:E30"/>
    <mergeCell ref="C31:E31"/>
    <mergeCell ref="C32:E32"/>
    <mergeCell ref="C33:E33"/>
    <mergeCell ref="C34:E34"/>
    <mergeCell ref="C35:E35"/>
    <mergeCell ref="C18:E18"/>
    <mergeCell ref="C19:E19"/>
    <mergeCell ref="C20:E20"/>
    <mergeCell ref="C21:E21"/>
    <mergeCell ref="C22:E22"/>
    <mergeCell ref="C23:E23"/>
    <mergeCell ref="C24:E24"/>
    <mergeCell ref="C25:E25"/>
    <mergeCell ref="C26:E26"/>
    <mergeCell ref="A141:B141"/>
    <mergeCell ref="AO141:AT141"/>
    <mergeCell ref="E143:E144"/>
    <mergeCell ref="A138:B138"/>
    <mergeCell ref="AO138:AT138"/>
    <mergeCell ref="A139:B139"/>
    <mergeCell ref="AO139:AT139"/>
    <mergeCell ref="A140:B140"/>
    <mergeCell ref="AO140:AT140"/>
    <mergeCell ref="A134:B134"/>
    <mergeCell ref="AO134:AT134"/>
    <mergeCell ref="A135:B135"/>
    <mergeCell ref="AO135:AT135"/>
    <mergeCell ref="A136:B136"/>
    <mergeCell ref="A137:B137"/>
    <mergeCell ref="AO137:AT137"/>
    <mergeCell ref="A131:B131"/>
    <mergeCell ref="AO131:AT131"/>
    <mergeCell ref="A132:B132"/>
    <mergeCell ref="AO132:AT132"/>
    <mergeCell ref="A133:B133"/>
    <mergeCell ref="AO133:AT133"/>
    <mergeCell ref="A128:B128"/>
    <mergeCell ref="A129:B129"/>
    <mergeCell ref="C129:D129"/>
    <mergeCell ref="A130:D130"/>
    <mergeCell ref="E130:W130"/>
    <mergeCell ref="X130:AM130"/>
    <mergeCell ref="A122:B122"/>
    <mergeCell ref="A123:B123"/>
    <mergeCell ref="A124:B124"/>
    <mergeCell ref="A125:B125"/>
    <mergeCell ref="A126:B126"/>
    <mergeCell ref="A127:B127"/>
    <mergeCell ref="A118:B118"/>
    <mergeCell ref="C118:D118"/>
    <mergeCell ref="AF118:AN118"/>
    <mergeCell ref="A119:B119"/>
    <mergeCell ref="A120:B120"/>
    <mergeCell ref="A121:B121"/>
    <mergeCell ref="A115:D115"/>
    <mergeCell ref="E115:W115"/>
    <mergeCell ref="X115:AT115"/>
    <mergeCell ref="A116:B116"/>
    <mergeCell ref="C116:D116"/>
    <mergeCell ref="A117:B117"/>
    <mergeCell ref="C117:D117"/>
    <mergeCell ref="A93:E94"/>
    <mergeCell ref="AT93:AT94"/>
    <mergeCell ref="AU93:AU94"/>
    <mergeCell ref="A95:E96"/>
    <mergeCell ref="AT95:AT96"/>
    <mergeCell ref="AU95:AU96"/>
    <mergeCell ref="A88:E88"/>
    <mergeCell ref="A89:E89"/>
    <mergeCell ref="A90:E91"/>
    <mergeCell ref="AT90:AT91"/>
    <mergeCell ref="AU90:AU91"/>
    <mergeCell ref="A92:E92"/>
    <mergeCell ref="C80:E80"/>
    <mergeCell ref="C83:E83"/>
    <mergeCell ref="C84:E84"/>
    <mergeCell ref="C85:E85"/>
    <mergeCell ref="A86:E86"/>
    <mergeCell ref="A87:E87"/>
    <mergeCell ref="C74:E74"/>
    <mergeCell ref="C75:E75"/>
    <mergeCell ref="C76:E76"/>
    <mergeCell ref="C77:E77"/>
    <mergeCell ref="C78:E78"/>
    <mergeCell ref="C79:E79"/>
    <mergeCell ref="C81:E81"/>
    <mergeCell ref="C82:E82"/>
    <mergeCell ref="C68:E68"/>
    <mergeCell ref="C69:E69"/>
    <mergeCell ref="C70:E70"/>
    <mergeCell ref="C71:E71"/>
    <mergeCell ref="C72:E72"/>
    <mergeCell ref="C73:E73"/>
    <mergeCell ref="C62:E62"/>
    <mergeCell ref="C63:E63"/>
    <mergeCell ref="C64:E64"/>
    <mergeCell ref="C65:E65"/>
    <mergeCell ref="C66:E66"/>
    <mergeCell ref="C67:E67"/>
    <mergeCell ref="C56:E56"/>
    <mergeCell ref="C57:E57"/>
    <mergeCell ref="C58:E58"/>
    <mergeCell ref="C59:E59"/>
    <mergeCell ref="C60:E60"/>
    <mergeCell ref="C61:E61"/>
    <mergeCell ref="C50:E50"/>
    <mergeCell ref="C51:E51"/>
    <mergeCell ref="C52:E52"/>
    <mergeCell ref="C53:E53"/>
    <mergeCell ref="C54:E54"/>
    <mergeCell ref="C55:E55"/>
    <mergeCell ref="A1:AT1"/>
    <mergeCell ref="AU4:AU5"/>
    <mergeCell ref="C5:E5"/>
    <mergeCell ref="C6:E6"/>
    <mergeCell ref="C45:E45"/>
    <mergeCell ref="C46:E46"/>
    <mergeCell ref="C47:E47"/>
    <mergeCell ref="C48:E48"/>
    <mergeCell ref="C49:E49"/>
    <mergeCell ref="A2:AP2"/>
    <mergeCell ref="AQ2:AT3"/>
    <mergeCell ref="A3:AP3"/>
    <mergeCell ref="A4:E4"/>
    <mergeCell ref="C7:E7"/>
    <mergeCell ref="C8:E8"/>
    <mergeCell ref="C9:E9"/>
    <mergeCell ref="C10:E10"/>
    <mergeCell ref="C11:E11"/>
    <mergeCell ref="C12:E12"/>
    <mergeCell ref="C13:E13"/>
    <mergeCell ref="C14:E14"/>
    <mergeCell ref="C15:E15"/>
    <mergeCell ref="C16:E16"/>
    <mergeCell ref="C17:E17"/>
  </mergeCells>
  <conditionalFormatting sqref="F95:AS95">
    <cfRule type="cellIs" dxfId="3" priority="1" stopIfTrue="1" operator="lessThan">
      <formula>50</formula>
    </cfRule>
  </conditionalFormatting>
  <dataValidations count="1">
    <dataValidation allowBlank="1" showInputMessage="1" showErrorMessage="1" prompt="Öğrencinin sorudan aldığı puan değerini giriniz." sqref="F46 F6:AS45 L141:O142 F48:F85 G46:AS85" xr:uid="{060DEC73-7742-4FA0-9C0B-E8D525643DCC}"/>
  </dataValidations>
  <pageMargins left="0.70866141732283472" right="0.19685039370078741" top="0.19685039370078741" bottom="0.11811023622047245" header="0.23622047244094491" footer="0.15748031496062992"/>
  <pageSetup paperSize="9" scale="63" orientation="portrait"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07C9B3-5CA4-481A-AFED-5F6ADDF073B6}">
  <sheetPr>
    <tabColor theme="3" tint="0.89999084444715716"/>
  </sheetPr>
  <dimension ref="A1:BM145"/>
  <sheetViews>
    <sheetView view="pageBreakPreview" topLeftCell="A124" zoomScale="118" zoomScaleNormal="70" zoomScaleSheetLayoutView="118" workbookViewId="0">
      <selection activeCell="AO138" sqref="AO138:AT138"/>
    </sheetView>
  </sheetViews>
  <sheetFormatPr defaultColWidth="9.140625" defaultRowHeight="12.75" x14ac:dyDescent="0.2"/>
  <cols>
    <col min="1" max="1" width="3.85546875" style="3" customWidth="1"/>
    <col min="2" max="2" width="9.28515625" style="3" customWidth="1"/>
    <col min="3" max="3" width="11" style="3" customWidth="1"/>
    <col min="4" max="4" width="10.5703125" style="3" customWidth="1"/>
    <col min="5" max="5" width="9.28515625" style="3" customWidth="1"/>
    <col min="6" max="15" width="2.28515625" style="3" customWidth="1"/>
    <col min="16" max="45" width="2.42578125" style="3" customWidth="1"/>
    <col min="46" max="46" width="7.7109375" style="3" customWidth="1"/>
    <col min="47" max="47" width="16.5703125" style="3" hidden="1" customWidth="1"/>
    <col min="48" max="65" width="9.140625" style="16"/>
    <col min="66" max="16384" width="9.140625" style="3"/>
  </cols>
  <sheetData>
    <row r="1" spans="1:47" x14ac:dyDescent="0.2">
      <c r="A1" s="300" t="str">
        <f>'K. Bilgiler'!E5</f>
        <v>Çarşıbaşı Meslek Yüksekokulu</v>
      </c>
      <c r="B1" s="309"/>
      <c r="C1" s="309"/>
      <c r="D1" s="309"/>
      <c r="E1" s="309"/>
      <c r="F1" s="309"/>
      <c r="G1" s="309"/>
      <c r="H1" s="309"/>
      <c r="I1" s="309"/>
      <c r="J1" s="309"/>
      <c r="K1" s="309"/>
      <c r="L1" s="309"/>
      <c r="M1" s="309"/>
      <c r="N1" s="309"/>
      <c r="O1" s="309"/>
      <c r="P1" s="309"/>
      <c r="Q1" s="309"/>
      <c r="R1" s="309"/>
      <c r="S1" s="309"/>
      <c r="T1" s="309"/>
      <c r="U1" s="309"/>
      <c r="V1" s="309"/>
      <c r="W1" s="309"/>
      <c r="X1" s="309"/>
      <c r="Y1" s="309"/>
      <c r="Z1" s="309"/>
      <c r="AA1" s="309"/>
      <c r="AB1" s="309"/>
      <c r="AC1" s="309"/>
      <c r="AD1" s="309"/>
      <c r="AE1" s="309"/>
      <c r="AF1" s="309"/>
      <c r="AG1" s="309"/>
      <c r="AH1" s="309"/>
      <c r="AI1" s="309"/>
      <c r="AJ1" s="309"/>
      <c r="AK1" s="309"/>
      <c r="AL1" s="309"/>
      <c r="AM1" s="309"/>
      <c r="AN1" s="309"/>
      <c r="AO1" s="309"/>
      <c r="AP1" s="309"/>
      <c r="AQ1" s="17"/>
      <c r="AR1" s="17"/>
      <c r="AS1" s="17"/>
      <c r="AT1" s="17"/>
      <c r="AU1" s="17"/>
    </row>
    <row r="2" spans="1:47" ht="17.25" customHeight="1" x14ac:dyDescent="0.2">
      <c r="A2" s="297" t="str">
        <f>'K. Bilgiler'!E13&amp;" Eğitim Öğretim Yılı - " &amp;'K. Bilgiler'!E15</f>
        <v>2024-2025 Eğitim Öğretim Yılı - Bahar</v>
      </c>
      <c r="B2" s="298"/>
      <c r="C2" s="298"/>
      <c r="D2" s="298"/>
      <c r="E2" s="298"/>
      <c r="F2" s="298"/>
      <c r="G2" s="298"/>
      <c r="H2" s="298"/>
      <c r="I2" s="298"/>
      <c r="J2" s="298"/>
      <c r="K2" s="298"/>
      <c r="L2" s="298"/>
      <c r="M2" s="298"/>
      <c r="N2" s="298"/>
      <c r="O2" s="298"/>
      <c r="P2" s="298"/>
      <c r="Q2" s="298"/>
      <c r="R2" s="298"/>
      <c r="S2" s="298"/>
      <c r="T2" s="298"/>
      <c r="U2" s="298"/>
      <c r="V2" s="298"/>
      <c r="W2" s="298"/>
      <c r="X2" s="298"/>
      <c r="Y2" s="298"/>
      <c r="Z2" s="298"/>
      <c r="AA2" s="298"/>
      <c r="AB2" s="298"/>
      <c r="AC2" s="298"/>
      <c r="AD2" s="298"/>
      <c r="AE2" s="298"/>
      <c r="AF2" s="298"/>
      <c r="AG2" s="298"/>
      <c r="AH2" s="298"/>
      <c r="AI2" s="298"/>
      <c r="AJ2" s="298"/>
      <c r="AK2" s="298"/>
      <c r="AL2" s="298"/>
      <c r="AM2" s="298"/>
      <c r="AN2" s="298"/>
      <c r="AO2" s="298"/>
      <c r="AP2" s="299"/>
      <c r="AQ2" s="310" t="str">
        <f>IF('Yazılı Tarihleri'!E6=0,"SINAV YAPILMADI",'Yazılı Tarihleri'!E6)</f>
        <v>SINAV YAPILMADI</v>
      </c>
      <c r="AR2" s="311"/>
      <c r="AS2" s="311"/>
      <c r="AT2" s="312"/>
      <c r="AU2" s="96"/>
    </row>
    <row r="3" spans="1:47" ht="16.5" customHeight="1" x14ac:dyDescent="0.2">
      <c r="A3" s="296" t="str">
        <f>'K. Bilgiler'!E11&amp;" / "&amp;'K. Bilgiler'!E7&amp;" - "&amp;'K. Bilgiler'!E9&amp;" Dersi "&amp;" Final Sınavı Analizi"</f>
        <v xml:space="preserve"> /  -  Dersi  Final Sınavı Analizi</v>
      </c>
      <c r="B3" s="296"/>
      <c r="C3" s="296"/>
      <c r="D3" s="296"/>
      <c r="E3" s="296"/>
      <c r="F3" s="296"/>
      <c r="G3" s="296"/>
      <c r="H3" s="296"/>
      <c r="I3" s="296"/>
      <c r="J3" s="296"/>
      <c r="K3" s="296"/>
      <c r="L3" s="296"/>
      <c r="M3" s="296"/>
      <c r="N3" s="296"/>
      <c r="O3" s="296"/>
      <c r="P3" s="296"/>
      <c r="Q3" s="296"/>
      <c r="R3" s="296"/>
      <c r="S3" s="296"/>
      <c r="T3" s="296"/>
      <c r="U3" s="296"/>
      <c r="V3" s="296"/>
      <c r="W3" s="296"/>
      <c r="X3" s="296"/>
      <c r="Y3" s="296"/>
      <c r="Z3" s="296"/>
      <c r="AA3" s="296"/>
      <c r="AB3" s="296"/>
      <c r="AC3" s="296"/>
      <c r="AD3" s="296"/>
      <c r="AE3" s="296"/>
      <c r="AF3" s="296"/>
      <c r="AG3" s="296"/>
      <c r="AH3" s="296"/>
      <c r="AI3" s="296"/>
      <c r="AJ3" s="296"/>
      <c r="AK3" s="296"/>
      <c r="AL3" s="296"/>
      <c r="AM3" s="296"/>
      <c r="AN3" s="296"/>
      <c r="AO3" s="296"/>
      <c r="AP3" s="296"/>
      <c r="AQ3" s="274"/>
      <c r="AR3" s="275"/>
      <c r="AS3" s="275"/>
      <c r="AT3" s="276"/>
      <c r="AU3" s="96"/>
    </row>
    <row r="4" spans="1:47" ht="12.75" customHeight="1" x14ac:dyDescent="0.2">
      <c r="A4" s="265" t="s">
        <v>18</v>
      </c>
      <c r="B4" s="265"/>
      <c r="C4" s="265"/>
      <c r="D4" s="265"/>
      <c r="E4" s="265"/>
      <c r="F4" s="51" t="str">
        <f>IF('NOT Baremi'!E20=0," ",'NOT Baremi'!E20)</f>
        <v xml:space="preserve"> </v>
      </c>
      <c r="G4" s="51" t="str">
        <f>IF('NOT Baremi'!F20=0," ",'NOT Baremi'!F20)</f>
        <v xml:space="preserve"> </v>
      </c>
      <c r="H4" s="51" t="str">
        <f>IF('NOT Baremi'!G20=0," ",'NOT Baremi'!G20)</f>
        <v xml:space="preserve"> </v>
      </c>
      <c r="I4" s="51" t="str">
        <f>IF('NOT Baremi'!H20=0," ",'NOT Baremi'!H20)</f>
        <v xml:space="preserve"> </v>
      </c>
      <c r="J4" s="51" t="str">
        <f>IF('NOT Baremi'!I20=0," ",'NOT Baremi'!I20)</f>
        <v xml:space="preserve"> </v>
      </c>
      <c r="K4" s="51" t="str">
        <f>IF('NOT Baremi'!J20=0," ",'NOT Baremi'!J20)</f>
        <v xml:space="preserve"> </v>
      </c>
      <c r="L4" s="51" t="str">
        <f>IF('NOT Baremi'!K20=0," ",'NOT Baremi'!K20)</f>
        <v xml:space="preserve"> </v>
      </c>
      <c r="M4" s="51" t="str">
        <f>IF('NOT Baremi'!L20=0," ",'NOT Baremi'!L20)</f>
        <v xml:space="preserve"> </v>
      </c>
      <c r="N4" s="51" t="str">
        <f>IF('NOT Baremi'!M20=0," ",'NOT Baremi'!M20)</f>
        <v xml:space="preserve"> </v>
      </c>
      <c r="O4" s="51" t="str">
        <f>IF('NOT Baremi'!N20=0," ",'NOT Baremi'!N20)</f>
        <v xml:space="preserve"> </v>
      </c>
      <c r="P4" s="51" t="str">
        <f>IF('NOT Baremi'!O20=0," ",'NOT Baremi'!O20)</f>
        <v xml:space="preserve"> </v>
      </c>
      <c r="Q4" s="51" t="str">
        <f>IF('NOT Baremi'!P20=0," ",'NOT Baremi'!P20)</f>
        <v xml:space="preserve"> </v>
      </c>
      <c r="R4" s="51" t="str">
        <f>IF('NOT Baremi'!Q20=0," ",'NOT Baremi'!Q20)</f>
        <v xml:space="preserve"> </v>
      </c>
      <c r="S4" s="51" t="str">
        <f>IF('NOT Baremi'!R20=0," ",'NOT Baremi'!R20)</f>
        <v xml:space="preserve"> </v>
      </c>
      <c r="T4" s="51" t="str">
        <f>IF('NOT Baremi'!S20=0," ",'NOT Baremi'!S20)</f>
        <v xml:space="preserve"> </v>
      </c>
      <c r="U4" s="51" t="str">
        <f>IF('NOT Baremi'!T20=0," ",'NOT Baremi'!T20)</f>
        <v xml:space="preserve"> </v>
      </c>
      <c r="V4" s="51" t="str">
        <f>IF('NOT Baremi'!U20=0," ",'NOT Baremi'!U20)</f>
        <v xml:space="preserve"> </v>
      </c>
      <c r="W4" s="51" t="str">
        <f>IF('NOT Baremi'!V20=0," ",'NOT Baremi'!V20)</f>
        <v xml:space="preserve"> </v>
      </c>
      <c r="X4" s="51" t="str">
        <f>IF('NOT Baremi'!W20=0," ",'NOT Baremi'!W20)</f>
        <v xml:space="preserve"> </v>
      </c>
      <c r="Y4" s="51" t="str">
        <f>IF('NOT Baremi'!X20=0," ",'NOT Baremi'!X20)</f>
        <v xml:space="preserve"> </v>
      </c>
      <c r="Z4" s="51" t="str">
        <f>IF('NOT Baremi'!Y20=0," ",'NOT Baremi'!Y20)</f>
        <v xml:space="preserve"> </v>
      </c>
      <c r="AA4" s="51" t="str">
        <f>IF('NOT Baremi'!Z20=0," ",'NOT Baremi'!Z20)</f>
        <v xml:space="preserve"> </v>
      </c>
      <c r="AB4" s="51" t="str">
        <f>IF('NOT Baremi'!AA20=0," ",'NOT Baremi'!AA20)</f>
        <v xml:space="preserve"> </v>
      </c>
      <c r="AC4" s="51" t="str">
        <f>IF('NOT Baremi'!AB20=0," ",'NOT Baremi'!AB20)</f>
        <v xml:space="preserve"> </v>
      </c>
      <c r="AD4" s="51" t="str">
        <f>IF('NOT Baremi'!AC20=0," ",'NOT Baremi'!AC20)</f>
        <v xml:space="preserve"> </v>
      </c>
      <c r="AE4" s="51" t="str">
        <f>IF('NOT Baremi'!AD20=0," ",'NOT Baremi'!AD20)</f>
        <v xml:space="preserve"> </v>
      </c>
      <c r="AF4" s="51" t="str">
        <f>IF('NOT Baremi'!AE20=0," ",'NOT Baremi'!AE20)</f>
        <v xml:space="preserve"> </v>
      </c>
      <c r="AG4" s="51" t="str">
        <f>IF('NOT Baremi'!AF20=0," ",'NOT Baremi'!AF20)</f>
        <v xml:space="preserve"> </v>
      </c>
      <c r="AH4" s="51" t="str">
        <f>IF('NOT Baremi'!AG20=0," ",'NOT Baremi'!AG20)</f>
        <v xml:space="preserve"> </v>
      </c>
      <c r="AI4" s="51" t="str">
        <f>IF('NOT Baremi'!AH20=0," ",'NOT Baremi'!AH20)</f>
        <v xml:space="preserve"> </v>
      </c>
      <c r="AJ4" s="51" t="str">
        <f>IF('NOT Baremi'!AI20=0," ",'NOT Baremi'!AI20)</f>
        <v xml:space="preserve"> </v>
      </c>
      <c r="AK4" s="51" t="str">
        <f>IF('NOT Baremi'!AJ20=0," ",'NOT Baremi'!AJ20)</f>
        <v xml:space="preserve"> </v>
      </c>
      <c r="AL4" s="51" t="str">
        <f>IF('NOT Baremi'!AK20=0," ",'NOT Baremi'!AK20)</f>
        <v xml:space="preserve"> </v>
      </c>
      <c r="AM4" s="51" t="str">
        <f>IF('NOT Baremi'!AL20=0," ",'NOT Baremi'!AL20)</f>
        <v xml:space="preserve"> </v>
      </c>
      <c r="AN4" s="51" t="str">
        <f>IF('NOT Baremi'!AM20=0," ",'NOT Baremi'!AM20)</f>
        <v xml:space="preserve"> </v>
      </c>
      <c r="AO4" s="51" t="str">
        <f>IF('NOT Baremi'!AN20=0," ",'NOT Baremi'!AN20)</f>
        <v xml:space="preserve"> </v>
      </c>
      <c r="AP4" s="51" t="str">
        <f>IF('NOT Baremi'!AO20=0," ",'NOT Baremi'!AO20)</f>
        <v xml:space="preserve"> </v>
      </c>
      <c r="AQ4" s="51" t="str">
        <f>IF('NOT Baremi'!AP20=0," ",'NOT Baremi'!AP20)</f>
        <v xml:space="preserve"> </v>
      </c>
      <c r="AR4" s="51" t="str">
        <f>IF('NOT Baremi'!AQ20=0," ",'NOT Baremi'!AQ20)</f>
        <v xml:space="preserve"> </v>
      </c>
      <c r="AS4" s="51" t="str">
        <f>IF('NOT Baremi'!AR20=0," ",'NOT Baremi'!AR20)</f>
        <v xml:space="preserve"> </v>
      </c>
      <c r="AT4" s="52" t="str">
        <f>IF(SUM(F4:AS4)=0," ",SUM(F4:AS4))</f>
        <v xml:space="preserve"> </v>
      </c>
      <c r="AU4" s="263" t="s">
        <v>28</v>
      </c>
    </row>
    <row r="5" spans="1:47" ht="33" x14ac:dyDescent="0.2">
      <c r="A5" s="53" t="s">
        <v>0</v>
      </c>
      <c r="B5" s="53" t="s">
        <v>20</v>
      </c>
      <c r="C5" s="265" t="s">
        <v>17</v>
      </c>
      <c r="D5" s="265"/>
      <c r="E5" s="265"/>
      <c r="F5" s="54" t="str">
        <f>IF('NOT Baremi'!E20&gt;0,'NOT Baremi'!E19&amp;"."&amp;"SORU"," ")</f>
        <v xml:space="preserve"> </v>
      </c>
      <c r="G5" s="54" t="str">
        <f>IF('NOT Baremi'!F20&gt;0,'NOT Baremi'!F19&amp;"."&amp;"SORU"," ")</f>
        <v xml:space="preserve"> </v>
      </c>
      <c r="H5" s="54" t="str">
        <f>IF('NOT Baremi'!G20&gt;0,'NOT Baremi'!G19&amp;"."&amp;"SORU"," ")</f>
        <v xml:space="preserve"> </v>
      </c>
      <c r="I5" s="54" t="str">
        <f>IF('NOT Baremi'!H20&gt;0,'NOT Baremi'!H19&amp;"."&amp;"SORU"," ")</f>
        <v xml:space="preserve"> </v>
      </c>
      <c r="J5" s="54" t="str">
        <f>IF('NOT Baremi'!I20&gt;0,'NOT Baremi'!I19&amp;"."&amp;"SORU"," ")</f>
        <v xml:space="preserve"> </v>
      </c>
      <c r="K5" s="54" t="str">
        <f>IF('NOT Baremi'!J20&gt;0,'NOT Baremi'!J19&amp;"."&amp;"SORU"," ")</f>
        <v xml:space="preserve"> </v>
      </c>
      <c r="L5" s="54" t="str">
        <f>IF('NOT Baremi'!K20&gt;0,'NOT Baremi'!K19&amp;"."&amp;"SORU"," ")</f>
        <v xml:space="preserve"> </v>
      </c>
      <c r="M5" s="54" t="str">
        <f>IF('NOT Baremi'!L20&gt;0,'NOT Baremi'!L19&amp;"."&amp;"SORU"," ")</f>
        <v xml:space="preserve"> </v>
      </c>
      <c r="N5" s="54" t="str">
        <f>IF('NOT Baremi'!M20&gt;0,'NOT Baremi'!M19&amp;"."&amp;"SORU"," ")</f>
        <v xml:space="preserve"> </v>
      </c>
      <c r="O5" s="54" t="str">
        <f>IF('NOT Baremi'!N20&gt;0,'NOT Baremi'!N19&amp;"."&amp;"SORU"," ")</f>
        <v xml:space="preserve"> </v>
      </c>
      <c r="P5" s="54" t="str">
        <f>IF('NOT Baremi'!O20&gt;0,'NOT Baremi'!O19&amp;"."&amp;"SORU"," ")</f>
        <v xml:space="preserve"> </v>
      </c>
      <c r="Q5" s="54" t="str">
        <f>IF('NOT Baremi'!P20&gt;0,'NOT Baremi'!P19&amp;"."&amp;"SORU"," ")</f>
        <v xml:space="preserve"> </v>
      </c>
      <c r="R5" s="54" t="str">
        <f>IF('NOT Baremi'!Q20&gt;0,'NOT Baremi'!Q19&amp;"."&amp;"SORU"," ")</f>
        <v xml:space="preserve"> </v>
      </c>
      <c r="S5" s="54" t="str">
        <f>IF('NOT Baremi'!R20&gt;0,'NOT Baremi'!R19&amp;"."&amp;"SORU"," ")</f>
        <v xml:space="preserve"> </v>
      </c>
      <c r="T5" s="54" t="str">
        <f>IF('NOT Baremi'!S20&gt;0,'NOT Baremi'!S19&amp;"."&amp;"SORU"," ")</f>
        <v xml:space="preserve"> </v>
      </c>
      <c r="U5" s="54" t="str">
        <f>IF('NOT Baremi'!T20&gt;0,'NOT Baremi'!T19&amp;"."&amp;"SORU"," ")</f>
        <v xml:space="preserve"> </v>
      </c>
      <c r="V5" s="54" t="str">
        <f>IF('NOT Baremi'!U20&gt;0,'NOT Baremi'!U19&amp;"."&amp;"SORU"," ")</f>
        <v xml:space="preserve"> </v>
      </c>
      <c r="W5" s="54" t="str">
        <f>IF('NOT Baremi'!V20&gt;0,'NOT Baremi'!V19&amp;"."&amp;"SORU"," ")</f>
        <v xml:space="preserve"> </v>
      </c>
      <c r="X5" s="54" t="str">
        <f>IF('NOT Baremi'!W20&gt;0,'NOT Baremi'!W19&amp;"."&amp;"SORU"," ")</f>
        <v xml:space="preserve"> </v>
      </c>
      <c r="Y5" s="54" t="str">
        <f>IF('NOT Baremi'!X20&gt;0,'NOT Baremi'!X19&amp;"."&amp;"SORU"," ")</f>
        <v xml:space="preserve"> </v>
      </c>
      <c r="Z5" s="54" t="str">
        <f>IF('NOT Baremi'!Y20&gt;0,'NOT Baremi'!Y19&amp;"."&amp;"SORU"," ")</f>
        <v xml:space="preserve"> </v>
      </c>
      <c r="AA5" s="54" t="str">
        <f>IF('NOT Baremi'!Z20&gt;0,'NOT Baremi'!Z19&amp;"."&amp;"SORU"," ")</f>
        <v xml:space="preserve"> </v>
      </c>
      <c r="AB5" s="54" t="str">
        <f>IF('NOT Baremi'!AA20&gt;0,'NOT Baremi'!AA19&amp;"."&amp;"SORU"," ")</f>
        <v xml:space="preserve"> </v>
      </c>
      <c r="AC5" s="54" t="str">
        <f>IF('NOT Baremi'!AB20&gt;0,'NOT Baremi'!AB19&amp;"."&amp;"SORU"," ")</f>
        <v xml:space="preserve"> </v>
      </c>
      <c r="AD5" s="54" t="str">
        <f>IF('NOT Baremi'!AC20&gt;0,'NOT Baremi'!AC19&amp;"."&amp;"SORU"," ")</f>
        <v xml:space="preserve"> </v>
      </c>
      <c r="AE5" s="54" t="str">
        <f>IF('NOT Baremi'!AD20&gt;0,'NOT Baremi'!AD19&amp;"."&amp;"SORU"," ")</f>
        <v xml:space="preserve"> </v>
      </c>
      <c r="AF5" s="54" t="str">
        <f>IF('NOT Baremi'!AE20&gt;0,'NOT Baremi'!AE19&amp;"."&amp;"SORU"," ")</f>
        <v xml:space="preserve"> </v>
      </c>
      <c r="AG5" s="54" t="str">
        <f>IF('NOT Baremi'!AF20&gt;0,'NOT Baremi'!AF19&amp;"."&amp;"SORU"," ")</f>
        <v xml:space="preserve"> </v>
      </c>
      <c r="AH5" s="54" t="str">
        <f>IF('NOT Baremi'!AG20&gt;0,'NOT Baremi'!AG19&amp;"."&amp;"SORU"," ")</f>
        <v xml:space="preserve"> </v>
      </c>
      <c r="AI5" s="54" t="str">
        <f>IF('NOT Baremi'!AH20&gt;0,'NOT Baremi'!AH19&amp;"."&amp;"SORU"," ")</f>
        <v xml:space="preserve"> </v>
      </c>
      <c r="AJ5" s="54" t="str">
        <f>IF('NOT Baremi'!AI20&gt;0,'NOT Baremi'!AI19&amp;"."&amp;"SORU"," ")</f>
        <v xml:space="preserve"> </v>
      </c>
      <c r="AK5" s="54" t="str">
        <f>IF('NOT Baremi'!AJ20&gt;0,'NOT Baremi'!AJ19&amp;"."&amp;"SORU"," ")</f>
        <v xml:space="preserve"> </v>
      </c>
      <c r="AL5" s="54" t="str">
        <f>IF('NOT Baremi'!AK20&gt;0,'NOT Baremi'!AK19&amp;"."&amp;"SORU"," ")</f>
        <v xml:space="preserve"> </v>
      </c>
      <c r="AM5" s="54" t="str">
        <f>IF('NOT Baremi'!AL20&gt;0,'NOT Baremi'!AL19&amp;"."&amp;"SORU"," ")</f>
        <v xml:space="preserve"> </v>
      </c>
      <c r="AN5" s="54" t="str">
        <f>IF('NOT Baremi'!AM20&gt;0,'NOT Baremi'!AM19&amp;"."&amp;"SORU"," ")</f>
        <v xml:space="preserve"> </v>
      </c>
      <c r="AO5" s="54" t="str">
        <f>IF('NOT Baremi'!AN20&gt;0,'NOT Baremi'!AN19&amp;"."&amp;"SORU"," ")</f>
        <v xml:space="preserve"> </v>
      </c>
      <c r="AP5" s="54" t="str">
        <f>IF('NOT Baremi'!AO20&gt;0,'NOT Baremi'!AO19&amp;"."&amp;"SORU"," ")</f>
        <v xml:space="preserve"> </v>
      </c>
      <c r="AQ5" s="54" t="str">
        <f>IF('NOT Baremi'!AP20&gt;0,'NOT Baremi'!AP19&amp;"."&amp;"SORU"," ")</f>
        <v xml:space="preserve"> </v>
      </c>
      <c r="AR5" s="54" t="str">
        <f>IF('NOT Baremi'!AQ20&gt;0,'NOT Baremi'!AQ19&amp;"."&amp;"SORU"," ")</f>
        <v xml:space="preserve"> </v>
      </c>
      <c r="AS5" s="54" t="str">
        <f>IF('NOT Baremi'!AR20&gt;0,'NOT Baremi'!AR19&amp;"."&amp;"SORU"," ")</f>
        <v xml:space="preserve"> </v>
      </c>
      <c r="AT5" s="55" t="s">
        <v>19</v>
      </c>
      <c r="AU5" s="264"/>
    </row>
    <row r="6" spans="1:47" ht="12" customHeight="1" x14ac:dyDescent="0.2">
      <c r="A6" s="46">
        <f>'S. Listesi'!B4</f>
        <v>1</v>
      </c>
      <c r="B6" s="47" t="str">
        <f>IF('S. Listesi'!C4=0," ",'S. Listesi'!C4)</f>
        <v xml:space="preserve"> </v>
      </c>
      <c r="C6" s="259" t="str">
        <f>IF('S. Listesi'!D4=0," ",'S. Listesi'!D4)</f>
        <v xml:space="preserve"> </v>
      </c>
      <c r="D6" s="259"/>
      <c r="E6" s="259"/>
      <c r="F6" s="48"/>
      <c r="G6" s="48"/>
      <c r="H6" s="48"/>
      <c r="I6" s="48"/>
      <c r="J6" s="48"/>
      <c r="K6" s="139"/>
      <c r="L6" s="139"/>
      <c r="M6" s="139"/>
      <c r="N6" s="139"/>
      <c r="O6" s="139"/>
      <c r="P6" s="139"/>
      <c r="Q6" s="139"/>
      <c r="R6" s="139"/>
      <c r="S6" s="48"/>
      <c r="T6" s="48"/>
      <c r="U6" s="48"/>
      <c r="V6" s="48"/>
      <c r="W6" s="48"/>
      <c r="X6" s="48"/>
      <c r="Y6" s="48"/>
      <c r="Z6" s="48"/>
      <c r="AA6" s="48"/>
      <c r="AB6" s="48"/>
      <c r="AC6" s="48"/>
      <c r="AD6" s="48"/>
      <c r="AE6" s="48"/>
      <c r="AF6" s="49"/>
      <c r="AG6" s="49"/>
      <c r="AH6" s="49"/>
      <c r="AI6" s="49"/>
      <c r="AJ6" s="49"/>
      <c r="AK6" s="49"/>
      <c r="AL6" s="49"/>
      <c r="AM6" s="49"/>
      <c r="AN6" s="49"/>
      <c r="AO6" s="49"/>
      <c r="AP6" s="49"/>
      <c r="AQ6" s="49"/>
      <c r="AR6" s="49"/>
      <c r="AS6" s="49"/>
      <c r="AT6" s="50" t="str">
        <f>IF(COUNTBLANK(F6:AS6)=COLUMNS(F6:AS6)," ",IF(SUM(F6:AS6)=0,0,SUM(F6:AS6)))</f>
        <v xml:space="preserve"> </v>
      </c>
      <c r="AU6" s="50" t="str">
        <f t="shared" ref="AU6:AU85" si="0">IF(AT6=" "," ",IF(AT6&gt;=85,5,IF(AT6&gt;=70,4,IF(AT6&gt;=60,3,IF(AT6&gt;=50,2,IF(AT6&gt;=0,1,0))))))</f>
        <v xml:space="preserve"> </v>
      </c>
    </row>
    <row r="7" spans="1:47" ht="12" customHeight="1" x14ac:dyDescent="0.2">
      <c r="A7" s="46">
        <f>'S. Listesi'!B5</f>
        <v>2</v>
      </c>
      <c r="B7" s="47" t="str">
        <f>IF('S. Listesi'!C5=0," ",'S. Listesi'!C5)</f>
        <v xml:space="preserve"> </v>
      </c>
      <c r="C7" s="259" t="str">
        <f>IF('S. Listesi'!D5=0," ",'S. Listesi'!D5)</f>
        <v xml:space="preserve"> </v>
      </c>
      <c r="D7" s="259"/>
      <c r="E7" s="259"/>
      <c r="F7" s="48"/>
      <c r="G7" s="48"/>
      <c r="H7" s="48"/>
      <c r="I7" s="48"/>
      <c r="J7" s="48"/>
      <c r="K7" s="139"/>
      <c r="L7" s="139"/>
      <c r="M7" s="139"/>
      <c r="N7" s="139"/>
      <c r="O7" s="139"/>
      <c r="P7" s="139"/>
      <c r="Q7" s="139"/>
      <c r="R7" s="139"/>
      <c r="S7" s="48"/>
      <c r="T7" s="48"/>
      <c r="U7" s="48"/>
      <c r="V7" s="48"/>
      <c r="W7" s="48"/>
      <c r="X7" s="48"/>
      <c r="Y7" s="48"/>
      <c r="Z7" s="48"/>
      <c r="AA7" s="48"/>
      <c r="AB7" s="48"/>
      <c r="AC7" s="48"/>
      <c r="AD7" s="48"/>
      <c r="AE7" s="48"/>
      <c r="AF7" s="49"/>
      <c r="AG7" s="49"/>
      <c r="AH7" s="49"/>
      <c r="AI7" s="49"/>
      <c r="AJ7" s="49"/>
      <c r="AK7" s="49"/>
      <c r="AL7" s="49"/>
      <c r="AM7" s="49"/>
      <c r="AN7" s="49"/>
      <c r="AO7" s="49"/>
      <c r="AP7" s="49"/>
      <c r="AQ7" s="49"/>
      <c r="AR7" s="49"/>
      <c r="AS7" s="49"/>
      <c r="AT7" s="50" t="str">
        <f t="shared" ref="AT7:AT70" si="1">IF(COUNTBLANK(F7:AS7)=COLUMNS(F7:AS7)," ",IF(SUM(F7:AS7)=0,0,SUM(F7:AS7)))</f>
        <v xml:space="preserve"> </v>
      </c>
      <c r="AU7" s="50"/>
    </row>
    <row r="8" spans="1:47" ht="12" customHeight="1" x14ac:dyDescent="0.2">
      <c r="A8" s="46">
        <f>'S. Listesi'!B6</f>
        <v>3</v>
      </c>
      <c r="B8" s="47" t="str">
        <f>IF('S. Listesi'!C6=0," ",'S. Listesi'!C6)</f>
        <v xml:space="preserve"> </v>
      </c>
      <c r="C8" s="259" t="str">
        <f>IF('S. Listesi'!D6=0," ",'S. Listesi'!D6)</f>
        <v xml:space="preserve"> </v>
      </c>
      <c r="D8" s="259"/>
      <c r="E8" s="259"/>
      <c r="F8" s="48"/>
      <c r="G8" s="48"/>
      <c r="H8" s="48"/>
      <c r="I8" s="48"/>
      <c r="J8" s="48"/>
      <c r="K8" s="139"/>
      <c r="L8" s="139"/>
      <c r="M8" s="139"/>
      <c r="N8" s="139"/>
      <c r="O8" s="139"/>
      <c r="P8" s="139"/>
      <c r="Q8" s="139"/>
      <c r="R8" s="139"/>
      <c r="S8" s="48"/>
      <c r="T8" s="48"/>
      <c r="U8" s="48"/>
      <c r="V8" s="48"/>
      <c r="W8" s="48"/>
      <c r="X8" s="48"/>
      <c r="Y8" s="48"/>
      <c r="Z8" s="48"/>
      <c r="AA8" s="48"/>
      <c r="AB8" s="48"/>
      <c r="AC8" s="48"/>
      <c r="AD8" s="48"/>
      <c r="AE8" s="48"/>
      <c r="AF8" s="49"/>
      <c r="AG8" s="49"/>
      <c r="AH8" s="49"/>
      <c r="AI8" s="49"/>
      <c r="AJ8" s="49"/>
      <c r="AK8" s="49"/>
      <c r="AL8" s="49"/>
      <c r="AM8" s="49"/>
      <c r="AN8" s="49"/>
      <c r="AO8" s="49"/>
      <c r="AP8" s="49"/>
      <c r="AQ8" s="49"/>
      <c r="AR8" s="49"/>
      <c r="AS8" s="49"/>
      <c r="AT8" s="50" t="str">
        <f t="shared" si="1"/>
        <v xml:space="preserve"> </v>
      </c>
      <c r="AU8" s="50"/>
    </row>
    <row r="9" spans="1:47" ht="12" customHeight="1" x14ac:dyDescent="0.2">
      <c r="A9" s="46">
        <f>'S. Listesi'!B7</f>
        <v>4</v>
      </c>
      <c r="B9" s="47" t="str">
        <f>IF('S. Listesi'!C7=0," ",'S. Listesi'!C7)</f>
        <v xml:space="preserve"> </v>
      </c>
      <c r="C9" s="259" t="str">
        <f>IF('S. Listesi'!D7=0," ",'S. Listesi'!D7)</f>
        <v xml:space="preserve"> </v>
      </c>
      <c r="D9" s="259"/>
      <c r="E9" s="259"/>
      <c r="F9" s="48"/>
      <c r="G9" s="48"/>
      <c r="H9" s="48"/>
      <c r="I9" s="48"/>
      <c r="J9" s="48"/>
      <c r="K9" s="139"/>
      <c r="L9" s="139"/>
      <c r="M9" s="139"/>
      <c r="N9" s="139"/>
      <c r="O9" s="139"/>
      <c r="P9" s="139"/>
      <c r="Q9" s="139"/>
      <c r="R9" s="139"/>
      <c r="S9" s="48"/>
      <c r="T9" s="48"/>
      <c r="U9" s="48"/>
      <c r="V9" s="48"/>
      <c r="W9" s="48"/>
      <c r="X9" s="48"/>
      <c r="Y9" s="48"/>
      <c r="Z9" s="48"/>
      <c r="AA9" s="48"/>
      <c r="AB9" s="48"/>
      <c r="AC9" s="48"/>
      <c r="AD9" s="48"/>
      <c r="AE9" s="48"/>
      <c r="AF9" s="49"/>
      <c r="AG9" s="49"/>
      <c r="AH9" s="49"/>
      <c r="AI9" s="49"/>
      <c r="AJ9" s="49"/>
      <c r="AK9" s="49"/>
      <c r="AL9" s="49"/>
      <c r="AM9" s="49"/>
      <c r="AN9" s="49"/>
      <c r="AO9" s="49"/>
      <c r="AP9" s="49"/>
      <c r="AQ9" s="49"/>
      <c r="AR9" s="49"/>
      <c r="AS9" s="49"/>
      <c r="AT9" s="50" t="str">
        <f t="shared" si="1"/>
        <v xml:space="preserve"> </v>
      </c>
      <c r="AU9" s="50"/>
    </row>
    <row r="10" spans="1:47" ht="12" customHeight="1" x14ac:dyDescent="0.2">
      <c r="A10" s="46">
        <f>'S. Listesi'!B8</f>
        <v>5</v>
      </c>
      <c r="B10" s="47" t="str">
        <f>IF('S. Listesi'!C8=0," ",'S. Listesi'!C8)</f>
        <v xml:space="preserve"> </v>
      </c>
      <c r="C10" s="259" t="str">
        <f>IF('S. Listesi'!D8=0," ",'S. Listesi'!D8)</f>
        <v xml:space="preserve"> </v>
      </c>
      <c r="D10" s="259"/>
      <c r="E10" s="259"/>
      <c r="F10" s="48"/>
      <c r="G10" s="48"/>
      <c r="H10" s="48"/>
      <c r="I10" s="48"/>
      <c r="J10" s="48"/>
      <c r="K10" s="139"/>
      <c r="L10" s="139"/>
      <c r="M10" s="139"/>
      <c r="N10" s="139"/>
      <c r="O10" s="139"/>
      <c r="P10" s="139"/>
      <c r="Q10" s="139"/>
      <c r="R10" s="139"/>
      <c r="S10" s="48"/>
      <c r="T10" s="48"/>
      <c r="U10" s="48"/>
      <c r="V10" s="48"/>
      <c r="W10" s="48"/>
      <c r="X10" s="48"/>
      <c r="Y10" s="48"/>
      <c r="Z10" s="48"/>
      <c r="AA10" s="48"/>
      <c r="AB10" s="48"/>
      <c r="AC10" s="48"/>
      <c r="AD10" s="48"/>
      <c r="AE10" s="48"/>
      <c r="AF10" s="49"/>
      <c r="AG10" s="49"/>
      <c r="AH10" s="49"/>
      <c r="AI10" s="49"/>
      <c r="AJ10" s="49"/>
      <c r="AK10" s="49"/>
      <c r="AL10" s="49"/>
      <c r="AM10" s="49"/>
      <c r="AN10" s="49"/>
      <c r="AO10" s="49"/>
      <c r="AP10" s="49"/>
      <c r="AQ10" s="49"/>
      <c r="AR10" s="49"/>
      <c r="AS10" s="49"/>
      <c r="AT10" s="50" t="str">
        <f t="shared" si="1"/>
        <v xml:space="preserve"> </v>
      </c>
      <c r="AU10" s="50"/>
    </row>
    <row r="11" spans="1:47" ht="12" customHeight="1" x14ac:dyDescent="0.2">
      <c r="A11" s="46">
        <f>'S. Listesi'!B9</f>
        <v>6</v>
      </c>
      <c r="B11" s="47" t="str">
        <f>IF('S. Listesi'!C9=0," ",'S. Listesi'!C9)</f>
        <v xml:space="preserve"> </v>
      </c>
      <c r="C11" s="259" t="str">
        <f>IF('S. Listesi'!D9=0," ",'S. Listesi'!D9)</f>
        <v xml:space="preserve"> </v>
      </c>
      <c r="D11" s="259"/>
      <c r="E11" s="259"/>
      <c r="F11" s="48"/>
      <c r="G11" s="48"/>
      <c r="H11" s="48"/>
      <c r="I11" s="48"/>
      <c r="J11" s="48"/>
      <c r="K11" s="139"/>
      <c r="L11" s="139"/>
      <c r="M11" s="139"/>
      <c r="N11" s="139"/>
      <c r="O11" s="139"/>
      <c r="P11" s="139"/>
      <c r="Q11" s="139"/>
      <c r="R11" s="139"/>
      <c r="S11" s="48"/>
      <c r="T11" s="48"/>
      <c r="U11" s="48"/>
      <c r="V11" s="48"/>
      <c r="W11" s="48"/>
      <c r="X11" s="48"/>
      <c r="Y11" s="48"/>
      <c r="Z11" s="48"/>
      <c r="AA11" s="48"/>
      <c r="AB11" s="48"/>
      <c r="AC11" s="48"/>
      <c r="AD11" s="48"/>
      <c r="AE11" s="48"/>
      <c r="AF11" s="49"/>
      <c r="AG11" s="49"/>
      <c r="AH11" s="49"/>
      <c r="AI11" s="49"/>
      <c r="AJ11" s="49"/>
      <c r="AK11" s="49"/>
      <c r="AL11" s="49"/>
      <c r="AM11" s="49"/>
      <c r="AN11" s="49"/>
      <c r="AO11" s="49"/>
      <c r="AP11" s="49"/>
      <c r="AQ11" s="49"/>
      <c r="AR11" s="49"/>
      <c r="AS11" s="49"/>
      <c r="AT11" s="50" t="str">
        <f t="shared" si="1"/>
        <v xml:space="preserve"> </v>
      </c>
      <c r="AU11" s="50"/>
    </row>
    <row r="12" spans="1:47" ht="12" customHeight="1" x14ac:dyDescent="0.2">
      <c r="A12" s="46">
        <f>'S. Listesi'!B10</f>
        <v>7</v>
      </c>
      <c r="B12" s="47" t="str">
        <f>IF('S. Listesi'!C10=0," ",'S. Listesi'!C10)</f>
        <v xml:space="preserve"> </v>
      </c>
      <c r="C12" s="259" t="str">
        <f>IF('S. Listesi'!D10=0," ",'S. Listesi'!D10)</f>
        <v xml:space="preserve"> </v>
      </c>
      <c r="D12" s="259"/>
      <c r="E12" s="259"/>
      <c r="F12" s="48"/>
      <c r="G12" s="48"/>
      <c r="H12" s="48"/>
      <c r="I12" s="48"/>
      <c r="J12" s="48"/>
      <c r="K12" s="139"/>
      <c r="L12" s="139"/>
      <c r="M12" s="139"/>
      <c r="N12" s="139"/>
      <c r="O12" s="139"/>
      <c r="P12" s="139"/>
      <c r="Q12" s="139"/>
      <c r="R12" s="139"/>
      <c r="S12" s="48"/>
      <c r="T12" s="48"/>
      <c r="U12" s="48"/>
      <c r="V12" s="48"/>
      <c r="W12" s="48"/>
      <c r="X12" s="48"/>
      <c r="Y12" s="48"/>
      <c r="Z12" s="48"/>
      <c r="AA12" s="48"/>
      <c r="AB12" s="48"/>
      <c r="AC12" s="48"/>
      <c r="AD12" s="48"/>
      <c r="AE12" s="48"/>
      <c r="AF12" s="49"/>
      <c r="AG12" s="49"/>
      <c r="AH12" s="49"/>
      <c r="AI12" s="49"/>
      <c r="AJ12" s="49"/>
      <c r="AK12" s="49"/>
      <c r="AL12" s="49"/>
      <c r="AM12" s="49"/>
      <c r="AN12" s="49"/>
      <c r="AO12" s="49"/>
      <c r="AP12" s="49"/>
      <c r="AQ12" s="49"/>
      <c r="AR12" s="49"/>
      <c r="AS12" s="49"/>
      <c r="AT12" s="50" t="str">
        <f t="shared" si="1"/>
        <v xml:space="preserve"> </v>
      </c>
      <c r="AU12" s="50"/>
    </row>
    <row r="13" spans="1:47" ht="12" customHeight="1" x14ac:dyDescent="0.2">
      <c r="A13" s="46">
        <f>'S. Listesi'!B11</f>
        <v>8</v>
      </c>
      <c r="B13" s="47" t="str">
        <f>IF('S. Listesi'!C11=0," ",'S. Listesi'!C11)</f>
        <v xml:space="preserve"> </v>
      </c>
      <c r="C13" s="259" t="str">
        <f>IF('S. Listesi'!D11=0," ",'S. Listesi'!D11)</f>
        <v xml:space="preserve"> </v>
      </c>
      <c r="D13" s="259"/>
      <c r="E13" s="259"/>
      <c r="F13" s="48"/>
      <c r="G13" s="48"/>
      <c r="H13" s="48"/>
      <c r="I13" s="48"/>
      <c r="J13" s="48"/>
      <c r="K13" s="139"/>
      <c r="L13" s="139"/>
      <c r="M13" s="139"/>
      <c r="N13" s="139"/>
      <c r="O13" s="139"/>
      <c r="P13" s="139"/>
      <c r="Q13" s="139"/>
      <c r="R13" s="139"/>
      <c r="S13" s="48"/>
      <c r="T13" s="48"/>
      <c r="U13" s="48"/>
      <c r="V13" s="48"/>
      <c r="W13" s="48"/>
      <c r="X13" s="48"/>
      <c r="Y13" s="48"/>
      <c r="Z13" s="48"/>
      <c r="AA13" s="48"/>
      <c r="AB13" s="48"/>
      <c r="AC13" s="48"/>
      <c r="AD13" s="48"/>
      <c r="AE13" s="48"/>
      <c r="AF13" s="49"/>
      <c r="AG13" s="49"/>
      <c r="AH13" s="49"/>
      <c r="AI13" s="49"/>
      <c r="AJ13" s="49"/>
      <c r="AK13" s="49"/>
      <c r="AL13" s="49"/>
      <c r="AM13" s="49"/>
      <c r="AN13" s="49"/>
      <c r="AO13" s="49"/>
      <c r="AP13" s="49"/>
      <c r="AQ13" s="49"/>
      <c r="AR13" s="49"/>
      <c r="AS13" s="49"/>
      <c r="AT13" s="50" t="str">
        <f t="shared" si="1"/>
        <v xml:space="preserve"> </v>
      </c>
      <c r="AU13" s="50"/>
    </row>
    <row r="14" spans="1:47" ht="12" customHeight="1" x14ac:dyDescent="0.2">
      <c r="A14" s="46">
        <f>'S. Listesi'!B12</f>
        <v>9</v>
      </c>
      <c r="B14" s="47" t="str">
        <f>IF('S. Listesi'!C12=0," ",'S. Listesi'!C12)</f>
        <v xml:space="preserve"> </v>
      </c>
      <c r="C14" s="259" t="str">
        <f>IF('S. Listesi'!D12=0," ",'S. Listesi'!D12)</f>
        <v xml:space="preserve"> </v>
      </c>
      <c r="D14" s="259"/>
      <c r="E14" s="259"/>
      <c r="F14" s="48"/>
      <c r="G14" s="48"/>
      <c r="H14" s="48"/>
      <c r="I14" s="48"/>
      <c r="J14" s="48"/>
      <c r="K14" s="139"/>
      <c r="L14" s="139"/>
      <c r="M14" s="139"/>
      <c r="N14" s="139"/>
      <c r="O14" s="139"/>
      <c r="P14" s="139"/>
      <c r="Q14" s="139"/>
      <c r="R14" s="139"/>
      <c r="S14" s="48"/>
      <c r="T14" s="48"/>
      <c r="U14" s="48"/>
      <c r="V14" s="48"/>
      <c r="W14" s="48"/>
      <c r="X14" s="48"/>
      <c r="Y14" s="48"/>
      <c r="Z14" s="48"/>
      <c r="AA14" s="48"/>
      <c r="AB14" s="48"/>
      <c r="AC14" s="48"/>
      <c r="AD14" s="48"/>
      <c r="AE14" s="48"/>
      <c r="AF14" s="49"/>
      <c r="AG14" s="49"/>
      <c r="AH14" s="49"/>
      <c r="AI14" s="49"/>
      <c r="AJ14" s="49"/>
      <c r="AK14" s="49"/>
      <c r="AL14" s="49"/>
      <c r="AM14" s="49"/>
      <c r="AN14" s="49"/>
      <c r="AO14" s="49"/>
      <c r="AP14" s="49"/>
      <c r="AQ14" s="49"/>
      <c r="AR14" s="49"/>
      <c r="AS14" s="49"/>
      <c r="AT14" s="50" t="str">
        <f t="shared" si="1"/>
        <v xml:space="preserve"> </v>
      </c>
      <c r="AU14" s="50"/>
    </row>
    <row r="15" spans="1:47" ht="12" customHeight="1" x14ac:dyDescent="0.2">
      <c r="A15" s="46">
        <f>'S. Listesi'!B13</f>
        <v>10</v>
      </c>
      <c r="B15" s="47" t="str">
        <f>IF('S. Listesi'!C13=0," ",'S. Listesi'!C13)</f>
        <v xml:space="preserve"> </v>
      </c>
      <c r="C15" s="259" t="str">
        <f>IF('S. Listesi'!D13=0," ",'S. Listesi'!D13)</f>
        <v xml:space="preserve"> </v>
      </c>
      <c r="D15" s="259"/>
      <c r="E15" s="259"/>
      <c r="F15" s="48"/>
      <c r="G15" s="48"/>
      <c r="H15" s="48"/>
      <c r="I15" s="48"/>
      <c r="J15" s="48"/>
      <c r="K15" s="139"/>
      <c r="L15" s="139"/>
      <c r="M15" s="139"/>
      <c r="N15" s="139"/>
      <c r="O15" s="139"/>
      <c r="P15" s="139"/>
      <c r="Q15" s="139"/>
      <c r="R15" s="139"/>
      <c r="S15" s="48"/>
      <c r="T15" s="48"/>
      <c r="U15" s="48"/>
      <c r="V15" s="48"/>
      <c r="W15" s="48"/>
      <c r="X15" s="48"/>
      <c r="Y15" s="48"/>
      <c r="Z15" s="48"/>
      <c r="AA15" s="48"/>
      <c r="AB15" s="48"/>
      <c r="AC15" s="48"/>
      <c r="AD15" s="48"/>
      <c r="AE15" s="48"/>
      <c r="AF15" s="49"/>
      <c r="AG15" s="49"/>
      <c r="AH15" s="49"/>
      <c r="AI15" s="49"/>
      <c r="AJ15" s="49"/>
      <c r="AK15" s="49"/>
      <c r="AL15" s="49"/>
      <c r="AM15" s="49"/>
      <c r="AN15" s="49"/>
      <c r="AO15" s="49"/>
      <c r="AP15" s="49"/>
      <c r="AQ15" s="49"/>
      <c r="AR15" s="49"/>
      <c r="AS15" s="49"/>
      <c r="AT15" s="50" t="str">
        <f t="shared" si="1"/>
        <v xml:space="preserve"> </v>
      </c>
      <c r="AU15" s="50"/>
    </row>
    <row r="16" spans="1:47" ht="12" customHeight="1" x14ac:dyDescent="0.2">
      <c r="A16" s="46">
        <f>'S. Listesi'!B14</f>
        <v>11</v>
      </c>
      <c r="B16" s="47" t="str">
        <f>IF('S. Listesi'!C14=0," ",'S. Listesi'!C14)</f>
        <v xml:space="preserve"> </v>
      </c>
      <c r="C16" s="259" t="str">
        <f>IF('S. Listesi'!D14=0," ",'S. Listesi'!D14)</f>
        <v xml:space="preserve"> </v>
      </c>
      <c r="D16" s="259"/>
      <c r="E16" s="259"/>
      <c r="F16" s="48"/>
      <c r="G16" s="48"/>
      <c r="H16" s="48"/>
      <c r="I16" s="48"/>
      <c r="J16" s="48"/>
      <c r="K16" s="139"/>
      <c r="L16" s="139"/>
      <c r="M16" s="139"/>
      <c r="N16" s="139"/>
      <c r="O16" s="139"/>
      <c r="P16" s="139"/>
      <c r="Q16" s="139"/>
      <c r="R16" s="139"/>
      <c r="S16" s="48"/>
      <c r="T16" s="48"/>
      <c r="U16" s="48"/>
      <c r="V16" s="48"/>
      <c r="W16" s="48"/>
      <c r="X16" s="48"/>
      <c r="Y16" s="48"/>
      <c r="Z16" s="48"/>
      <c r="AA16" s="48"/>
      <c r="AB16" s="48"/>
      <c r="AC16" s="48"/>
      <c r="AD16" s="48"/>
      <c r="AE16" s="48"/>
      <c r="AF16" s="49"/>
      <c r="AG16" s="49"/>
      <c r="AH16" s="49"/>
      <c r="AI16" s="49"/>
      <c r="AJ16" s="49"/>
      <c r="AK16" s="49"/>
      <c r="AL16" s="49"/>
      <c r="AM16" s="49"/>
      <c r="AN16" s="49"/>
      <c r="AO16" s="49"/>
      <c r="AP16" s="49"/>
      <c r="AQ16" s="49"/>
      <c r="AR16" s="49"/>
      <c r="AS16" s="49"/>
      <c r="AT16" s="50" t="str">
        <f t="shared" si="1"/>
        <v xml:space="preserve"> </v>
      </c>
      <c r="AU16" s="50"/>
    </row>
    <row r="17" spans="1:47" ht="12" customHeight="1" x14ac:dyDescent="0.2">
      <c r="A17" s="46">
        <f>'S. Listesi'!B15</f>
        <v>12</v>
      </c>
      <c r="B17" s="47" t="str">
        <f>IF('S. Listesi'!C15=0," ",'S. Listesi'!C15)</f>
        <v xml:space="preserve"> </v>
      </c>
      <c r="C17" s="259" t="str">
        <f>IF('S. Listesi'!D15=0," ",'S. Listesi'!D15)</f>
        <v xml:space="preserve"> </v>
      </c>
      <c r="D17" s="259"/>
      <c r="E17" s="259"/>
      <c r="F17" s="48"/>
      <c r="G17" s="48"/>
      <c r="H17" s="48"/>
      <c r="I17" s="48"/>
      <c r="J17" s="48"/>
      <c r="K17" s="139"/>
      <c r="L17" s="139"/>
      <c r="M17" s="139"/>
      <c r="N17" s="139"/>
      <c r="O17" s="139"/>
      <c r="P17" s="139"/>
      <c r="Q17" s="139"/>
      <c r="R17" s="139"/>
      <c r="S17" s="48"/>
      <c r="T17" s="48"/>
      <c r="U17" s="48"/>
      <c r="V17" s="48"/>
      <c r="W17" s="48"/>
      <c r="X17" s="48"/>
      <c r="Y17" s="48"/>
      <c r="Z17" s="48"/>
      <c r="AA17" s="48"/>
      <c r="AB17" s="48"/>
      <c r="AC17" s="48"/>
      <c r="AD17" s="48"/>
      <c r="AE17" s="48"/>
      <c r="AF17" s="49"/>
      <c r="AG17" s="49"/>
      <c r="AH17" s="49"/>
      <c r="AI17" s="49"/>
      <c r="AJ17" s="49"/>
      <c r="AK17" s="49"/>
      <c r="AL17" s="49"/>
      <c r="AM17" s="49"/>
      <c r="AN17" s="49"/>
      <c r="AO17" s="49"/>
      <c r="AP17" s="49"/>
      <c r="AQ17" s="49"/>
      <c r="AR17" s="49"/>
      <c r="AS17" s="49"/>
      <c r="AT17" s="50" t="str">
        <f t="shared" si="1"/>
        <v xml:space="preserve"> </v>
      </c>
      <c r="AU17" s="50"/>
    </row>
    <row r="18" spans="1:47" ht="12" customHeight="1" x14ac:dyDescent="0.2">
      <c r="A18" s="46">
        <f>'S. Listesi'!B16</f>
        <v>13</v>
      </c>
      <c r="B18" s="47" t="str">
        <f>IF('S. Listesi'!C16=0," ",'S. Listesi'!C16)</f>
        <v xml:space="preserve"> </v>
      </c>
      <c r="C18" s="259" t="str">
        <f>IF('S. Listesi'!D16=0," ",'S. Listesi'!D16)</f>
        <v xml:space="preserve"> </v>
      </c>
      <c r="D18" s="259"/>
      <c r="E18" s="259"/>
      <c r="F18" s="48"/>
      <c r="G18" s="48"/>
      <c r="H18" s="48"/>
      <c r="I18" s="48"/>
      <c r="J18" s="48"/>
      <c r="K18" s="139"/>
      <c r="L18" s="139"/>
      <c r="M18" s="139"/>
      <c r="N18" s="139"/>
      <c r="O18" s="139"/>
      <c r="P18" s="139"/>
      <c r="Q18" s="139"/>
      <c r="R18" s="139"/>
      <c r="S18" s="48"/>
      <c r="T18" s="48"/>
      <c r="U18" s="48"/>
      <c r="V18" s="48"/>
      <c r="W18" s="48"/>
      <c r="X18" s="48"/>
      <c r="Y18" s="48"/>
      <c r="Z18" s="48"/>
      <c r="AA18" s="48"/>
      <c r="AB18" s="48"/>
      <c r="AC18" s="48"/>
      <c r="AD18" s="48"/>
      <c r="AE18" s="48"/>
      <c r="AF18" s="49"/>
      <c r="AG18" s="49"/>
      <c r="AH18" s="49"/>
      <c r="AI18" s="49"/>
      <c r="AJ18" s="49"/>
      <c r="AK18" s="49"/>
      <c r="AL18" s="49"/>
      <c r="AM18" s="49"/>
      <c r="AN18" s="49"/>
      <c r="AO18" s="49"/>
      <c r="AP18" s="49"/>
      <c r="AQ18" s="49"/>
      <c r="AR18" s="49"/>
      <c r="AS18" s="49"/>
      <c r="AT18" s="50" t="str">
        <f t="shared" si="1"/>
        <v xml:space="preserve"> </v>
      </c>
      <c r="AU18" s="50"/>
    </row>
    <row r="19" spans="1:47" ht="12" customHeight="1" x14ac:dyDescent="0.2">
      <c r="A19" s="46">
        <f>'S. Listesi'!B17</f>
        <v>14</v>
      </c>
      <c r="B19" s="47" t="str">
        <f>IF('S. Listesi'!C17=0," ",'S. Listesi'!C17)</f>
        <v xml:space="preserve"> </v>
      </c>
      <c r="C19" s="259" t="str">
        <f>IF('S. Listesi'!D17=0," ",'S. Listesi'!D17)</f>
        <v xml:space="preserve"> </v>
      </c>
      <c r="D19" s="259"/>
      <c r="E19" s="259"/>
      <c r="F19" s="139"/>
      <c r="G19" s="139"/>
      <c r="H19" s="139"/>
      <c r="I19" s="139"/>
      <c r="J19" s="139"/>
      <c r="K19" s="139"/>
      <c r="L19" s="139"/>
      <c r="M19" s="139"/>
      <c r="N19" s="139"/>
      <c r="O19" s="139"/>
      <c r="P19" s="139"/>
      <c r="Q19" s="139"/>
      <c r="R19" s="139"/>
      <c r="S19" s="48"/>
      <c r="T19" s="48"/>
      <c r="U19" s="48"/>
      <c r="V19" s="48"/>
      <c r="W19" s="48"/>
      <c r="X19" s="48"/>
      <c r="Y19" s="48"/>
      <c r="Z19" s="48"/>
      <c r="AA19" s="48"/>
      <c r="AB19" s="48"/>
      <c r="AC19" s="48"/>
      <c r="AD19" s="48"/>
      <c r="AE19" s="48"/>
      <c r="AF19" s="49"/>
      <c r="AG19" s="49"/>
      <c r="AH19" s="49"/>
      <c r="AI19" s="49"/>
      <c r="AJ19" s="49"/>
      <c r="AK19" s="49"/>
      <c r="AL19" s="49"/>
      <c r="AM19" s="49"/>
      <c r="AN19" s="49"/>
      <c r="AO19" s="49"/>
      <c r="AP19" s="49"/>
      <c r="AQ19" s="49"/>
      <c r="AR19" s="49"/>
      <c r="AS19" s="49"/>
      <c r="AT19" s="50" t="str">
        <f t="shared" si="1"/>
        <v xml:space="preserve"> </v>
      </c>
      <c r="AU19" s="50"/>
    </row>
    <row r="20" spans="1:47" ht="12" customHeight="1" x14ac:dyDescent="0.2">
      <c r="A20" s="46">
        <f>'S. Listesi'!B18</f>
        <v>15</v>
      </c>
      <c r="B20" s="47" t="str">
        <f>IF('S. Listesi'!C18=0," ",'S. Listesi'!C18)</f>
        <v xml:space="preserve"> </v>
      </c>
      <c r="C20" s="259" t="str">
        <f>IF('S. Listesi'!D18=0," ",'S. Listesi'!D18)</f>
        <v xml:space="preserve"> </v>
      </c>
      <c r="D20" s="259"/>
      <c r="E20" s="259"/>
      <c r="F20" s="139"/>
      <c r="G20" s="139"/>
      <c r="H20" s="139"/>
      <c r="I20" s="139"/>
      <c r="J20" s="139"/>
      <c r="K20" s="139"/>
      <c r="L20" s="139"/>
      <c r="M20" s="139"/>
      <c r="N20" s="139"/>
      <c r="O20" s="139"/>
      <c r="P20" s="139"/>
      <c r="Q20" s="139"/>
      <c r="R20" s="139"/>
      <c r="S20" s="48"/>
      <c r="T20" s="48"/>
      <c r="U20" s="48"/>
      <c r="V20" s="48"/>
      <c r="W20" s="48"/>
      <c r="X20" s="48"/>
      <c r="Y20" s="48"/>
      <c r="Z20" s="48"/>
      <c r="AA20" s="48"/>
      <c r="AB20" s="48"/>
      <c r="AC20" s="48"/>
      <c r="AD20" s="48"/>
      <c r="AE20" s="48"/>
      <c r="AF20" s="49"/>
      <c r="AG20" s="49"/>
      <c r="AH20" s="49"/>
      <c r="AI20" s="49"/>
      <c r="AJ20" s="49"/>
      <c r="AK20" s="49"/>
      <c r="AL20" s="49"/>
      <c r="AM20" s="49"/>
      <c r="AN20" s="49"/>
      <c r="AO20" s="49"/>
      <c r="AP20" s="49"/>
      <c r="AQ20" s="49"/>
      <c r="AR20" s="49"/>
      <c r="AS20" s="49"/>
      <c r="AT20" s="50" t="str">
        <f t="shared" si="1"/>
        <v xml:space="preserve"> </v>
      </c>
      <c r="AU20" s="50"/>
    </row>
    <row r="21" spans="1:47" ht="12" customHeight="1" x14ac:dyDescent="0.2">
      <c r="A21" s="46">
        <f>'S. Listesi'!B19</f>
        <v>16</v>
      </c>
      <c r="B21" s="47" t="str">
        <f>IF('S. Listesi'!C19=0," ",'S. Listesi'!C19)</f>
        <v xml:space="preserve"> </v>
      </c>
      <c r="C21" s="259" t="str">
        <f>IF('S. Listesi'!D19=0," ",'S. Listesi'!D19)</f>
        <v xml:space="preserve"> </v>
      </c>
      <c r="D21" s="259"/>
      <c r="E21" s="259"/>
      <c r="F21" s="139"/>
      <c r="G21" s="139"/>
      <c r="H21" s="139"/>
      <c r="I21" s="139"/>
      <c r="J21" s="139"/>
      <c r="K21" s="139"/>
      <c r="L21" s="139"/>
      <c r="M21" s="139"/>
      <c r="N21" s="139"/>
      <c r="O21" s="139"/>
      <c r="P21" s="139"/>
      <c r="Q21" s="139"/>
      <c r="R21" s="139"/>
      <c r="S21" s="48"/>
      <c r="T21" s="48"/>
      <c r="U21" s="48"/>
      <c r="V21" s="48"/>
      <c r="W21" s="48"/>
      <c r="X21" s="48"/>
      <c r="Y21" s="48"/>
      <c r="Z21" s="48"/>
      <c r="AA21" s="48"/>
      <c r="AB21" s="48"/>
      <c r="AC21" s="48"/>
      <c r="AD21" s="48"/>
      <c r="AE21" s="48"/>
      <c r="AF21" s="49"/>
      <c r="AG21" s="49"/>
      <c r="AH21" s="49"/>
      <c r="AI21" s="49"/>
      <c r="AJ21" s="49"/>
      <c r="AK21" s="49"/>
      <c r="AL21" s="49"/>
      <c r="AM21" s="49"/>
      <c r="AN21" s="49"/>
      <c r="AO21" s="49"/>
      <c r="AP21" s="49"/>
      <c r="AQ21" s="49"/>
      <c r="AR21" s="49"/>
      <c r="AS21" s="49"/>
      <c r="AT21" s="50" t="str">
        <f t="shared" si="1"/>
        <v xml:space="preserve"> </v>
      </c>
      <c r="AU21" s="50"/>
    </row>
    <row r="22" spans="1:47" ht="12" customHeight="1" x14ac:dyDescent="0.2">
      <c r="A22" s="46">
        <f>'S. Listesi'!B20</f>
        <v>17</v>
      </c>
      <c r="B22" s="47" t="str">
        <f>IF('S. Listesi'!C20=0," ",'S. Listesi'!C20)</f>
        <v xml:space="preserve"> </v>
      </c>
      <c r="C22" s="259" t="str">
        <f>IF('S. Listesi'!D20=0," ",'S. Listesi'!D20)</f>
        <v xml:space="preserve"> </v>
      </c>
      <c r="D22" s="259"/>
      <c r="E22" s="259"/>
      <c r="F22" s="139"/>
      <c r="G22" s="139"/>
      <c r="H22" s="139"/>
      <c r="I22" s="139"/>
      <c r="J22" s="139"/>
      <c r="K22" s="139"/>
      <c r="L22" s="139"/>
      <c r="M22" s="139"/>
      <c r="N22" s="139"/>
      <c r="O22" s="139"/>
      <c r="P22" s="139"/>
      <c r="Q22" s="139"/>
      <c r="R22" s="139"/>
      <c r="S22" s="48"/>
      <c r="T22" s="48"/>
      <c r="U22" s="48"/>
      <c r="V22" s="48"/>
      <c r="W22" s="48"/>
      <c r="X22" s="48"/>
      <c r="Y22" s="48"/>
      <c r="Z22" s="48"/>
      <c r="AA22" s="48"/>
      <c r="AB22" s="48"/>
      <c r="AC22" s="48"/>
      <c r="AD22" s="48"/>
      <c r="AE22" s="48"/>
      <c r="AF22" s="49"/>
      <c r="AG22" s="49"/>
      <c r="AH22" s="49"/>
      <c r="AI22" s="49"/>
      <c r="AJ22" s="49"/>
      <c r="AK22" s="49"/>
      <c r="AL22" s="49"/>
      <c r="AM22" s="49"/>
      <c r="AN22" s="49"/>
      <c r="AO22" s="49"/>
      <c r="AP22" s="49"/>
      <c r="AQ22" s="49"/>
      <c r="AR22" s="49"/>
      <c r="AS22" s="49"/>
      <c r="AT22" s="50" t="str">
        <f t="shared" si="1"/>
        <v xml:space="preserve"> </v>
      </c>
      <c r="AU22" s="50"/>
    </row>
    <row r="23" spans="1:47" ht="12" customHeight="1" x14ac:dyDescent="0.2">
      <c r="A23" s="46">
        <f>'S. Listesi'!B21</f>
        <v>18</v>
      </c>
      <c r="B23" s="47" t="str">
        <f>IF('S. Listesi'!C21=0," ",'S. Listesi'!C21)</f>
        <v xml:space="preserve"> </v>
      </c>
      <c r="C23" s="259" t="str">
        <f>IF('S. Listesi'!D21=0," ",'S. Listesi'!D21)</f>
        <v xml:space="preserve"> </v>
      </c>
      <c r="D23" s="259"/>
      <c r="E23" s="259"/>
      <c r="F23" s="139"/>
      <c r="G23" s="139"/>
      <c r="H23" s="139"/>
      <c r="I23" s="139"/>
      <c r="J23" s="139"/>
      <c r="K23" s="139"/>
      <c r="L23" s="139"/>
      <c r="M23" s="139"/>
      <c r="N23" s="139"/>
      <c r="O23" s="139"/>
      <c r="P23" s="139"/>
      <c r="Q23" s="139"/>
      <c r="R23" s="139"/>
      <c r="S23" s="48"/>
      <c r="T23" s="48"/>
      <c r="U23" s="48"/>
      <c r="V23" s="48"/>
      <c r="W23" s="48"/>
      <c r="X23" s="48"/>
      <c r="Y23" s="48"/>
      <c r="Z23" s="48"/>
      <c r="AA23" s="48"/>
      <c r="AB23" s="48"/>
      <c r="AC23" s="48"/>
      <c r="AD23" s="48"/>
      <c r="AE23" s="48"/>
      <c r="AF23" s="49"/>
      <c r="AG23" s="49"/>
      <c r="AH23" s="49"/>
      <c r="AI23" s="49"/>
      <c r="AJ23" s="49"/>
      <c r="AK23" s="49"/>
      <c r="AL23" s="49"/>
      <c r="AM23" s="49"/>
      <c r="AN23" s="49"/>
      <c r="AO23" s="49"/>
      <c r="AP23" s="49"/>
      <c r="AQ23" s="49"/>
      <c r="AR23" s="49"/>
      <c r="AS23" s="49"/>
      <c r="AT23" s="50" t="str">
        <f t="shared" si="1"/>
        <v xml:space="preserve"> </v>
      </c>
      <c r="AU23" s="50"/>
    </row>
    <row r="24" spans="1:47" ht="12" customHeight="1" x14ac:dyDescent="0.2">
      <c r="A24" s="46">
        <f>'S. Listesi'!B22</f>
        <v>19</v>
      </c>
      <c r="B24" s="47" t="str">
        <f>IF('S. Listesi'!C22=0," ",'S. Listesi'!C22)</f>
        <v xml:space="preserve"> </v>
      </c>
      <c r="C24" s="259" t="str">
        <f>IF('S. Listesi'!D22=0," ",'S. Listesi'!D22)</f>
        <v xml:space="preserve"> </v>
      </c>
      <c r="D24" s="259"/>
      <c r="E24" s="259"/>
      <c r="F24" s="139"/>
      <c r="G24" s="139"/>
      <c r="H24" s="139"/>
      <c r="I24" s="139"/>
      <c r="J24" s="139"/>
      <c r="K24" s="139"/>
      <c r="L24" s="139"/>
      <c r="M24" s="139"/>
      <c r="N24" s="139"/>
      <c r="O24" s="139"/>
      <c r="P24" s="139"/>
      <c r="Q24" s="139"/>
      <c r="R24" s="139"/>
      <c r="S24" s="48"/>
      <c r="T24" s="48"/>
      <c r="U24" s="48"/>
      <c r="V24" s="48"/>
      <c r="W24" s="48"/>
      <c r="X24" s="48"/>
      <c r="Y24" s="48"/>
      <c r="Z24" s="48"/>
      <c r="AA24" s="48"/>
      <c r="AB24" s="48"/>
      <c r="AC24" s="48"/>
      <c r="AD24" s="48"/>
      <c r="AE24" s="48"/>
      <c r="AF24" s="49"/>
      <c r="AG24" s="49"/>
      <c r="AH24" s="49"/>
      <c r="AI24" s="49"/>
      <c r="AJ24" s="49"/>
      <c r="AK24" s="49"/>
      <c r="AL24" s="49"/>
      <c r="AM24" s="49"/>
      <c r="AN24" s="49"/>
      <c r="AO24" s="49"/>
      <c r="AP24" s="49"/>
      <c r="AQ24" s="49"/>
      <c r="AR24" s="49"/>
      <c r="AS24" s="49"/>
      <c r="AT24" s="50" t="str">
        <f t="shared" si="1"/>
        <v xml:space="preserve"> </v>
      </c>
      <c r="AU24" s="50"/>
    </row>
    <row r="25" spans="1:47" ht="12" customHeight="1" x14ac:dyDescent="0.2">
      <c r="A25" s="46">
        <f>'S. Listesi'!B23</f>
        <v>20</v>
      </c>
      <c r="B25" s="47" t="str">
        <f>IF('S. Listesi'!C23=0," ",'S. Listesi'!C23)</f>
        <v xml:space="preserve"> </v>
      </c>
      <c r="C25" s="259" t="str">
        <f>IF('S. Listesi'!D23=0," ",'S. Listesi'!D23)</f>
        <v xml:space="preserve"> </v>
      </c>
      <c r="D25" s="259"/>
      <c r="E25" s="259"/>
      <c r="F25" s="139"/>
      <c r="G25" s="139"/>
      <c r="H25" s="139"/>
      <c r="I25" s="139"/>
      <c r="J25" s="139"/>
      <c r="K25" s="139"/>
      <c r="L25" s="139"/>
      <c r="M25" s="139"/>
      <c r="N25" s="139"/>
      <c r="O25" s="139"/>
      <c r="P25" s="139"/>
      <c r="Q25" s="139"/>
      <c r="R25" s="139"/>
      <c r="S25" s="48"/>
      <c r="T25" s="48"/>
      <c r="U25" s="48"/>
      <c r="V25" s="48"/>
      <c r="W25" s="48"/>
      <c r="X25" s="48"/>
      <c r="Y25" s="48"/>
      <c r="Z25" s="48"/>
      <c r="AA25" s="48"/>
      <c r="AB25" s="48"/>
      <c r="AC25" s="48"/>
      <c r="AD25" s="48"/>
      <c r="AE25" s="48"/>
      <c r="AF25" s="49"/>
      <c r="AG25" s="49"/>
      <c r="AH25" s="49"/>
      <c r="AI25" s="49"/>
      <c r="AJ25" s="49"/>
      <c r="AK25" s="49"/>
      <c r="AL25" s="49"/>
      <c r="AM25" s="49"/>
      <c r="AN25" s="49"/>
      <c r="AO25" s="49"/>
      <c r="AP25" s="49"/>
      <c r="AQ25" s="49"/>
      <c r="AR25" s="49"/>
      <c r="AS25" s="49"/>
      <c r="AT25" s="50" t="str">
        <f t="shared" si="1"/>
        <v xml:space="preserve"> </v>
      </c>
      <c r="AU25" s="50"/>
    </row>
    <row r="26" spans="1:47" ht="12" customHeight="1" x14ac:dyDescent="0.2">
      <c r="A26" s="46">
        <f>'S. Listesi'!B24</f>
        <v>21</v>
      </c>
      <c r="B26" s="47" t="str">
        <f>IF('S. Listesi'!C24=0," ",'S. Listesi'!C24)</f>
        <v xml:space="preserve"> </v>
      </c>
      <c r="C26" s="259" t="str">
        <f>IF('S. Listesi'!D24=0," ",'S. Listesi'!D24)</f>
        <v xml:space="preserve"> </v>
      </c>
      <c r="D26" s="259"/>
      <c r="E26" s="259"/>
      <c r="F26" s="139"/>
      <c r="G26" s="139"/>
      <c r="H26" s="139"/>
      <c r="I26" s="139"/>
      <c r="J26" s="139"/>
      <c r="K26" s="139"/>
      <c r="L26" s="139"/>
      <c r="M26" s="139"/>
      <c r="N26" s="139"/>
      <c r="O26" s="139"/>
      <c r="P26" s="139"/>
      <c r="Q26" s="139"/>
      <c r="R26" s="139"/>
      <c r="S26" s="48"/>
      <c r="T26" s="48"/>
      <c r="U26" s="48"/>
      <c r="V26" s="48"/>
      <c r="W26" s="48"/>
      <c r="X26" s="48"/>
      <c r="Y26" s="48"/>
      <c r="Z26" s="48"/>
      <c r="AA26" s="48"/>
      <c r="AB26" s="48"/>
      <c r="AC26" s="48"/>
      <c r="AD26" s="48"/>
      <c r="AE26" s="48"/>
      <c r="AF26" s="49"/>
      <c r="AG26" s="49"/>
      <c r="AH26" s="49"/>
      <c r="AI26" s="49"/>
      <c r="AJ26" s="49"/>
      <c r="AK26" s="49"/>
      <c r="AL26" s="49"/>
      <c r="AM26" s="49"/>
      <c r="AN26" s="49"/>
      <c r="AO26" s="49"/>
      <c r="AP26" s="49"/>
      <c r="AQ26" s="49"/>
      <c r="AR26" s="49"/>
      <c r="AS26" s="49"/>
      <c r="AT26" s="50" t="str">
        <f t="shared" si="1"/>
        <v xml:space="preserve"> </v>
      </c>
      <c r="AU26" s="50"/>
    </row>
    <row r="27" spans="1:47" ht="12" customHeight="1" x14ac:dyDescent="0.2">
      <c r="A27" s="46">
        <f>'S. Listesi'!B25</f>
        <v>22</v>
      </c>
      <c r="B27" s="47" t="str">
        <f>IF('S. Listesi'!C25=0," ",'S. Listesi'!C25)</f>
        <v xml:space="preserve"> </v>
      </c>
      <c r="C27" s="259" t="str">
        <f>IF('S. Listesi'!D25=0," ",'S. Listesi'!D25)</f>
        <v xml:space="preserve"> </v>
      </c>
      <c r="D27" s="259"/>
      <c r="E27" s="259"/>
      <c r="F27" s="139"/>
      <c r="G27" s="139"/>
      <c r="H27" s="139"/>
      <c r="I27" s="139"/>
      <c r="J27" s="139"/>
      <c r="K27" s="139"/>
      <c r="L27" s="139"/>
      <c r="M27" s="139"/>
      <c r="N27" s="139"/>
      <c r="O27" s="139"/>
      <c r="P27" s="139"/>
      <c r="Q27" s="139"/>
      <c r="R27" s="139"/>
      <c r="S27" s="48"/>
      <c r="T27" s="48"/>
      <c r="U27" s="48"/>
      <c r="V27" s="48"/>
      <c r="W27" s="48"/>
      <c r="X27" s="48"/>
      <c r="Y27" s="48"/>
      <c r="Z27" s="48"/>
      <c r="AA27" s="48"/>
      <c r="AB27" s="48"/>
      <c r="AC27" s="48"/>
      <c r="AD27" s="48"/>
      <c r="AE27" s="48"/>
      <c r="AF27" s="49"/>
      <c r="AG27" s="49"/>
      <c r="AH27" s="49"/>
      <c r="AI27" s="49"/>
      <c r="AJ27" s="49"/>
      <c r="AK27" s="49"/>
      <c r="AL27" s="49"/>
      <c r="AM27" s="49"/>
      <c r="AN27" s="49"/>
      <c r="AO27" s="49"/>
      <c r="AP27" s="49"/>
      <c r="AQ27" s="49"/>
      <c r="AR27" s="49"/>
      <c r="AS27" s="49"/>
      <c r="AT27" s="50" t="str">
        <f t="shared" si="1"/>
        <v xml:space="preserve"> </v>
      </c>
      <c r="AU27" s="50"/>
    </row>
    <row r="28" spans="1:47" ht="12" customHeight="1" x14ac:dyDescent="0.2">
      <c r="A28" s="46">
        <f>'S. Listesi'!B26</f>
        <v>23</v>
      </c>
      <c r="B28" s="47" t="str">
        <f>IF('S. Listesi'!C26=0," ",'S. Listesi'!C26)</f>
        <v xml:space="preserve"> </v>
      </c>
      <c r="C28" s="259" t="str">
        <f>IF('S. Listesi'!D26=0," ",'S. Listesi'!D26)</f>
        <v xml:space="preserve"> </v>
      </c>
      <c r="D28" s="259"/>
      <c r="E28" s="259"/>
      <c r="F28" s="139"/>
      <c r="G28" s="139"/>
      <c r="H28" s="139"/>
      <c r="I28" s="139"/>
      <c r="J28" s="139"/>
      <c r="K28" s="139"/>
      <c r="L28" s="139"/>
      <c r="M28" s="139"/>
      <c r="N28" s="139"/>
      <c r="O28" s="139"/>
      <c r="P28" s="139"/>
      <c r="Q28" s="139"/>
      <c r="R28" s="139"/>
      <c r="S28" s="48"/>
      <c r="T28" s="48"/>
      <c r="U28" s="48"/>
      <c r="V28" s="48"/>
      <c r="W28" s="48"/>
      <c r="X28" s="48"/>
      <c r="Y28" s="48"/>
      <c r="Z28" s="48"/>
      <c r="AA28" s="48"/>
      <c r="AB28" s="48"/>
      <c r="AC28" s="48"/>
      <c r="AD28" s="48"/>
      <c r="AE28" s="48"/>
      <c r="AF28" s="49"/>
      <c r="AG28" s="49"/>
      <c r="AH28" s="49"/>
      <c r="AI28" s="49"/>
      <c r="AJ28" s="49"/>
      <c r="AK28" s="49"/>
      <c r="AL28" s="49"/>
      <c r="AM28" s="49"/>
      <c r="AN28" s="49"/>
      <c r="AO28" s="49"/>
      <c r="AP28" s="49"/>
      <c r="AQ28" s="49"/>
      <c r="AR28" s="49"/>
      <c r="AS28" s="49"/>
      <c r="AT28" s="50" t="str">
        <f t="shared" si="1"/>
        <v xml:space="preserve"> </v>
      </c>
      <c r="AU28" s="50"/>
    </row>
    <row r="29" spans="1:47" ht="12" customHeight="1" x14ac:dyDescent="0.2">
      <c r="A29" s="46">
        <f>'S. Listesi'!B27</f>
        <v>24</v>
      </c>
      <c r="B29" s="47" t="str">
        <f>IF('S. Listesi'!C27=0," ",'S. Listesi'!C27)</f>
        <v xml:space="preserve"> </v>
      </c>
      <c r="C29" s="259" t="str">
        <f>IF('S. Listesi'!D27=0," ",'S. Listesi'!D27)</f>
        <v xml:space="preserve"> </v>
      </c>
      <c r="D29" s="259"/>
      <c r="E29" s="259"/>
      <c r="F29" s="139"/>
      <c r="G29" s="139"/>
      <c r="H29" s="139"/>
      <c r="I29" s="139"/>
      <c r="J29" s="139"/>
      <c r="K29" s="139"/>
      <c r="L29" s="139"/>
      <c r="M29" s="139"/>
      <c r="N29" s="139"/>
      <c r="O29" s="139"/>
      <c r="P29" s="139"/>
      <c r="Q29" s="139"/>
      <c r="R29" s="139"/>
      <c r="S29" s="48"/>
      <c r="T29" s="48"/>
      <c r="U29" s="48"/>
      <c r="V29" s="48"/>
      <c r="W29" s="48"/>
      <c r="X29" s="48"/>
      <c r="Y29" s="48"/>
      <c r="Z29" s="48"/>
      <c r="AA29" s="48"/>
      <c r="AB29" s="48"/>
      <c r="AC29" s="48"/>
      <c r="AD29" s="48"/>
      <c r="AE29" s="48"/>
      <c r="AF29" s="49"/>
      <c r="AG29" s="49"/>
      <c r="AH29" s="49"/>
      <c r="AI29" s="49"/>
      <c r="AJ29" s="49"/>
      <c r="AK29" s="49"/>
      <c r="AL29" s="49"/>
      <c r="AM29" s="49"/>
      <c r="AN29" s="49"/>
      <c r="AO29" s="49"/>
      <c r="AP29" s="49"/>
      <c r="AQ29" s="49"/>
      <c r="AR29" s="49"/>
      <c r="AS29" s="49"/>
      <c r="AT29" s="50" t="str">
        <f t="shared" si="1"/>
        <v xml:space="preserve"> </v>
      </c>
      <c r="AU29" s="50"/>
    </row>
    <row r="30" spans="1:47" ht="12" customHeight="1" x14ac:dyDescent="0.2">
      <c r="A30" s="46">
        <f>'S. Listesi'!B28</f>
        <v>25</v>
      </c>
      <c r="B30" s="47" t="str">
        <f>IF('S. Listesi'!C28=0," ",'S. Listesi'!C28)</f>
        <v xml:space="preserve"> </v>
      </c>
      <c r="C30" s="259" t="str">
        <f>IF('S. Listesi'!D28=0," ",'S. Listesi'!D28)</f>
        <v xml:space="preserve"> </v>
      </c>
      <c r="D30" s="259"/>
      <c r="E30" s="259"/>
      <c r="F30" s="48"/>
      <c r="G30" s="48"/>
      <c r="H30" s="48"/>
      <c r="I30" s="48"/>
      <c r="J30" s="48"/>
      <c r="K30" s="139"/>
      <c r="L30" s="139"/>
      <c r="M30" s="139"/>
      <c r="N30" s="139"/>
      <c r="O30" s="139"/>
      <c r="P30" s="139"/>
      <c r="Q30" s="139"/>
      <c r="R30" s="139"/>
      <c r="S30" s="48"/>
      <c r="T30" s="48"/>
      <c r="U30" s="48"/>
      <c r="V30" s="48"/>
      <c r="W30" s="48"/>
      <c r="X30" s="48"/>
      <c r="Y30" s="48"/>
      <c r="Z30" s="48"/>
      <c r="AA30" s="48"/>
      <c r="AB30" s="48"/>
      <c r="AC30" s="48"/>
      <c r="AD30" s="48"/>
      <c r="AE30" s="48"/>
      <c r="AF30" s="49"/>
      <c r="AG30" s="49"/>
      <c r="AH30" s="49"/>
      <c r="AI30" s="49"/>
      <c r="AJ30" s="49"/>
      <c r="AK30" s="49"/>
      <c r="AL30" s="49"/>
      <c r="AM30" s="49"/>
      <c r="AN30" s="49"/>
      <c r="AO30" s="49"/>
      <c r="AP30" s="49"/>
      <c r="AQ30" s="49"/>
      <c r="AR30" s="49"/>
      <c r="AS30" s="49"/>
      <c r="AT30" s="50" t="str">
        <f t="shared" si="1"/>
        <v xml:space="preserve"> </v>
      </c>
      <c r="AU30" s="50"/>
    </row>
    <row r="31" spans="1:47" ht="12" customHeight="1" x14ac:dyDescent="0.2">
      <c r="A31" s="46">
        <f>'S. Listesi'!B29</f>
        <v>26</v>
      </c>
      <c r="B31" s="47" t="str">
        <f>IF('S. Listesi'!C29=0," ",'S. Listesi'!C29)</f>
        <v xml:space="preserve"> </v>
      </c>
      <c r="C31" s="259" t="str">
        <f>IF('S. Listesi'!D29=0," ",'S. Listesi'!D29)</f>
        <v xml:space="preserve"> </v>
      </c>
      <c r="D31" s="259"/>
      <c r="E31" s="259"/>
      <c r="F31" s="48"/>
      <c r="G31" s="48"/>
      <c r="H31" s="48"/>
      <c r="I31" s="48"/>
      <c r="J31" s="48"/>
      <c r="K31" s="139"/>
      <c r="L31" s="139"/>
      <c r="M31" s="139"/>
      <c r="N31" s="139"/>
      <c r="O31" s="139"/>
      <c r="P31" s="139"/>
      <c r="Q31" s="139"/>
      <c r="R31" s="139"/>
      <c r="S31" s="48"/>
      <c r="T31" s="48"/>
      <c r="U31" s="48"/>
      <c r="V31" s="48"/>
      <c r="W31" s="48"/>
      <c r="X31" s="48"/>
      <c r="Y31" s="48"/>
      <c r="Z31" s="48"/>
      <c r="AA31" s="48"/>
      <c r="AB31" s="48"/>
      <c r="AC31" s="48"/>
      <c r="AD31" s="48"/>
      <c r="AE31" s="48"/>
      <c r="AF31" s="49"/>
      <c r="AG31" s="49"/>
      <c r="AH31" s="49"/>
      <c r="AI31" s="49"/>
      <c r="AJ31" s="49"/>
      <c r="AK31" s="49"/>
      <c r="AL31" s="49"/>
      <c r="AM31" s="49"/>
      <c r="AN31" s="49"/>
      <c r="AO31" s="49"/>
      <c r="AP31" s="49"/>
      <c r="AQ31" s="49"/>
      <c r="AR31" s="49"/>
      <c r="AS31" s="49"/>
      <c r="AT31" s="50" t="str">
        <f t="shared" si="1"/>
        <v xml:space="preserve"> </v>
      </c>
      <c r="AU31" s="50"/>
    </row>
    <row r="32" spans="1:47" ht="12" customHeight="1" x14ac:dyDescent="0.2">
      <c r="A32" s="46">
        <f>'S. Listesi'!B30</f>
        <v>27</v>
      </c>
      <c r="B32" s="47" t="str">
        <f>IF('S. Listesi'!C30=0," ",'S. Listesi'!C30)</f>
        <v xml:space="preserve"> </v>
      </c>
      <c r="C32" s="259" t="str">
        <f>IF('S. Listesi'!D30=0," ",'S. Listesi'!D30)</f>
        <v xml:space="preserve"> </v>
      </c>
      <c r="D32" s="259"/>
      <c r="E32" s="259"/>
      <c r="F32" s="48"/>
      <c r="G32" s="48"/>
      <c r="H32" s="48"/>
      <c r="I32" s="48"/>
      <c r="J32" s="48"/>
      <c r="K32" s="139"/>
      <c r="L32" s="139"/>
      <c r="M32" s="139"/>
      <c r="N32" s="139"/>
      <c r="O32" s="139"/>
      <c r="P32" s="139"/>
      <c r="Q32" s="139"/>
      <c r="R32" s="139"/>
      <c r="S32" s="48"/>
      <c r="T32" s="48"/>
      <c r="U32" s="48"/>
      <c r="V32" s="48"/>
      <c r="W32" s="48"/>
      <c r="X32" s="48"/>
      <c r="Y32" s="48"/>
      <c r="Z32" s="48"/>
      <c r="AA32" s="48"/>
      <c r="AB32" s="48"/>
      <c r="AC32" s="48"/>
      <c r="AD32" s="48"/>
      <c r="AE32" s="48"/>
      <c r="AF32" s="49"/>
      <c r="AG32" s="49"/>
      <c r="AH32" s="49"/>
      <c r="AI32" s="49"/>
      <c r="AJ32" s="49"/>
      <c r="AK32" s="49"/>
      <c r="AL32" s="49"/>
      <c r="AM32" s="49"/>
      <c r="AN32" s="49"/>
      <c r="AO32" s="49"/>
      <c r="AP32" s="49"/>
      <c r="AQ32" s="49"/>
      <c r="AR32" s="49"/>
      <c r="AS32" s="49"/>
      <c r="AT32" s="50" t="str">
        <f t="shared" si="1"/>
        <v xml:space="preserve"> </v>
      </c>
      <c r="AU32" s="50"/>
    </row>
    <row r="33" spans="1:47" ht="12" customHeight="1" x14ac:dyDescent="0.2">
      <c r="A33" s="46">
        <f>'S. Listesi'!B31</f>
        <v>28</v>
      </c>
      <c r="B33" s="47" t="str">
        <f>IF('S. Listesi'!C31=0," ",'S. Listesi'!C31)</f>
        <v xml:space="preserve"> </v>
      </c>
      <c r="C33" s="259" t="str">
        <f>IF('S. Listesi'!D31=0," ",'S. Listesi'!D31)</f>
        <v xml:space="preserve"> </v>
      </c>
      <c r="D33" s="259"/>
      <c r="E33" s="259"/>
      <c r="F33" s="48"/>
      <c r="G33" s="48"/>
      <c r="H33" s="48"/>
      <c r="I33" s="48"/>
      <c r="J33" s="48"/>
      <c r="K33" s="139"/>
      <c r="L33" s="139"/>
      <c r="M33" s="139"/>
      <c r="N33" s="139"/>
      <c r="O33" s="139"/>
      <c r="P33" s="139"/>
      <c r="Q33" s="139"/>
      <c r="R33" s="139"/>
      <c r="S33" s="48"/>
      <c r="T33" s="48"/>
      <c r="U33" s="48"/>
      <c r="V33" s="48"/>
      <c r="W33" s="48"/>
      <c r="X33" s="48"/>
      <c r="Y33" s="48"/>
      <c r="Z33" s="48"/>
      <c r="AA33" s="48"/>
      <c r="AB33" s="48"/>
      <c r="AC33" s="48"/>
      <c r="AD33" s="48"/>
      <c r="AE33" s="48"/>
      <c r="AF33" s="49"/>
      <c r="AG33" s="49"/>
      <c r="AH33" s="49"/>
      <c r="AI33" s="49"/>
      <c r="AJ33" s="49"/>
      <c r="AK33" s="49"/>
      <c r="AL33" s="49"/>
      <c r="AM33" s="49"/>
      <c r="AN33" s="49"/>
      <c r="AO33" s="49"/>
      <c r="AP33" s="49"/>
      <c r="AQ33" s="49"/>
      <c r="AR33" s="49"/>
      <c r="AS33" s="49"/>
      <c r="AT33" s="50" t="str">
        <f t="shared" si="1"/>
        <v xml:space="preserve"> </v>
      </c>
      <c r="AU33" s="50"/>
    </row>
    <row r="34" spans="1:47" ht="12" customHeight="1" x14ac:dyDescent="0.2">
      <c r="A34" s="46">
        <f>'S. Listesi'!B32</f>
        <v>29</v>
      </c>
      <c r="B34" s="47" t="str">
        <f>IF('S. Listesi'!C32=0," ",'S. Listesi'!C32)</f>
        <v xml:space="preserve"> </v>
      </c>
      <c r="C34" s="259" t="str">
        <f>IF('S. Listesi'!D32=0," ",'S. Listesi'!D32)</f>
        <v xml:space="preserve"> </v>
      </c>
      <c r="D34" s="259"/>
      <c r="E34" s="259"/>
      <c r="F34" s="48"/>
      <c r="G34" s="48"/>
      <c r="H34" s="48"/>
      <c r="I34" s="48"/>
      <c r="J34" s="48"/>
      <c r="K34" s="139"/>
      <c r="L34" s="139"/>
      <c r="M34" s="139"/>
      <c r="N34" s="139"/>
      <c r="O34" s="139"/>
      <c r="P34" s="139"/>
      <c r="Q34" s="139"/>
      <c r="R34" s="139"/>
      <c r="S34" s="48"/>
      <c r="T34" s="48"/>
      <c r="U34" s="48"/>
      <c r="V34" s="48"/>
      <c r="W34" s="48"/>
      <c r="X34" s="48"/>
      <c r="Y34" s="48"/>
      <c r="Z34" s="48"/>
      <c r="AA34" s="48"/>
      <c r="AB34" s="48"/>
      <c r="AC34" s="48"/>
      <c r="AD34" s="48"/>
      <c r="AE34" s="48"/>
      <c r="AF34" s="49"/>
      <c r="AG34" s="49"/>
      <c r="AH34" s="49"/>
      <c r="AI34" s="49"/>
      <c r="AJ34" s="49"/>
      <c r="AK34" s="49"/>
      <c r="AL34" s="49"/>
      <c r="AM34" s="49"/>
      <c r="AN34" s="49"/>
      <c r="AO34" s="49"/>
      <c r="AP34" s="49"/>
      <c r="AQ34" s="49"/>
      <c r="AR34" s="49"/>
      <c r="AS34" s="49"/>
      <c r="AT34" s="50" t="str">
        <f t="shared" si="1"/>
        <v xml:space="preserve"> </v>
      </c>
      <c r="AU34" s="50"/>
    </row>
    <row r="35" spans="1:47" ht="12" customHeight="1" x14ac:dyDescent="0.2">
      <c r="A35" s="46">
        <f>'S. Listesi'!B33</f>
        <v>30</v>
      </c>
      <c r="B35" s="47" t="str">
        <f>IF('S. Listesi'!C33=0," ",'S. Listesi'!C33)</f>
        <v xml:space="preserve"> </v>
      </c>
      <c r="C35" s="259" t="str">
        <f>IF('S. Listesi'!D33=0," ",'S. Listesi'!D33)</f>
        <v xml:space="preserve"> </v>
      </c>
      <c r="D35" s="259"/>
      <c r="E35" s="259"/>
      <c r="F35" s="48"/>
      <c r="G35" s="48"/>
      <c r="H35" s="48"/>
      <c r="I35" s="48"/>
      <c r="J35" s="48"/>
      <c r="K35" s="139"/>
      <c r="L35" s="139"/>
      <c r="M35" s="139"/>
      <c r="N35" s="139"/>
      <c r="O35" s="139"/>
      <c r="P35" s="139"/>
      <c r="Q35" s="139"/>
      <c r="R35" s="139"/>
      <c r="S35" s="48"/>
      <c r="T35" s="48"/>
      <c r="U35" s="48"/>
      <c r="V35" s="48"/>
      <c r="W35" s="48"/>
      <c r="X35" s="48"/>
      <c r="Y35" s="48"/>
      <c r="Z35" s="48"/>
      <c r="AA35" s="48"/>
      <c r="AB35" s="48"/>
      <c r="AC35" s="48"/>
      <c r="AD35" s="48"/>
      <c r="AE35" s="48"/>
      <c r="AF35" s="49"/>
      <c r="AG35" s="49"/>
      <c r="AH35" s="49"/>
      <c r="AI35" s="49"/>
      <c r="AJ35" s="49"/>
      <c r="AK35" s="49"/>
      <c r="AL35" s="49"/>
      <c r="AM35" s="49"/>
      <c r="AN35" s="49"/>
      <c r="AO35" s="49"/>
      <c r="AP35" s="49"/>
      <c r="AQ35" s="49"/>
      <c r="AR35" s="49"/>
      <c r="AS35" s="49"/>
      <c r="AT35" s="50" t="str">
        <f t="shared" si="1"/>
        <v xml:space="preserve"> </v>
      </c>
      <c r="AU35" s="50"/>
    </row>
    <row r="36" spans="1:47" ht="12" customHeight="1" x14ac:dyDescent="0.2">
      <c r="A36" s="46">
        <f>'S. Listesi'!B34</f>
        <v>31</v>
      </c>
      <c r="B36" s="47" t="str">
        <f>IF('S. Listesi'!C34=0," ",'S. Listesi'!C34)</f>
        <v xml:space="preserve"> </v>
      </c>
      <c r="C36" s="259" t="str">
        <f>IF('S. Listesi'!D34=0," ",'S. Listesi'!D34)</f>
        <v xml:space="preserve"> </v>
      </c>
      <c r="D36" s="259"/>
      <c r="E36" s="259"/>
      <c r="F36" s="48"/>
      <c r="G36" s="48"/>
      <c r="H36" s="48"/>
      <c r="I36" s="48"/>
      <c r="J36" s="48"/>
      <c r="K36" s="139"/>
      <c r="L36" s="139"/>
      <c r="M36" s="139"/>
      <c r="N36" s="139"/>
      <c r="O36" s="139"/>
      <c r="P36" s="139"/>
      <c r="Q36" s="139"/>
      <c r="R36" s="139"/>
      <c r="S36" s="48"/>
      <c r="T36" s="48"/>
      <c r="U36" s="48"/>
      <c r="V36" s="48"/>
      <c r="W36" s="48"/>
      <c r="X36" s="48"/>
      <c r="Y36" s="48"/>
      <c r="Z36" s="48"/>
      <c r="AA36" s="48"/>
      <c r="AB36" s="48"/>
      <c r="AC36" s="48"/>
      <c r="AD36" s="48"/>
      <c r="AE36" s="48"/>
      <c r="AF36" s="49"/>
      <c r="AG36" s="49"/>
      <c r="AH36" s="49"/>
      <c r="AI36" s="49"/>
      <c r="AJ36" s="49"/>
      <c r="AK36" s="49"/>
      <c r="AL36" s="49"/>
      <c r="AM36" s="49"/>
      <c r="AN36" s="49"/>
      <c r="AO36" s="49"/>
      <c r="AP36" s="49"/>
      <c r="AQ36" s="49"/>
      <c r="AR36" s="49"/>
      <c r="AS36" s="49"/>
      <c r="AT36" s="50" t="str">
        <f t="shared" si="1"/>
        <v xml:space="preserve"> </v>
      </c>
      <c r="AU36" s="50"/>
    </row>
    <row r="37" spans="1:47" ht="12" customHeight="1" x14ac:dyDescent="0.2">
      <c r="A37" s="46">
        <f>'S. Listesi'!B35</f>
        <v>32</v>
      </c>
      <c r="B37" s="47" t="str">
        <f>IF('S. Listesi'!C35=0," ",'S. Listesi'!C35)</f>
        <v xml:space="preserve"> </v>
      </c>
      <c r="C37" s="259" t="str">
        <f>IF('S. Listesi'!D35=0," ",'S. Listesi'!D35)</f>
        <v xml:space="preserve"> </v>
      </c>
      <c r="D37" s="259"/>
      <c r="E37" s="259"/>
      <c r="F37" s="48"/>
      <c r="G37" s="48"/>
      <c r="H37" s="48"/>
      <c r="I37" s="48"/>
      <c r="J37" s="48"/>
      <c r="K37" s="139"/>
      <c r="L37" s="139"/>
      <c r="M37" s="139"/>
      <c r="N37" s="139"/>
      <c r="O37" s="139"/>
      <c r="P37" s="139"/>
      <c r="Q37" s="139"/>
      <c r="R37" s="139"/>
      <c r="S37" s="48"/>
      <c r="T37" s="48"/>
      <c r="U37" s="48"/>
      <c r="V37" s="48"/>
      <c r="W37" s="48"/>
      <c r="X37" s="48"/>
      <c r="Y37" s="48"/>
      <c r="Z37" s="48"/>
      <c r="AA37" s="48"/>
      <c r="AB37" s="48"/>
      <c r="AC37" s="48"/>
      <c r="AD37" s="48"/>
      <c r="AE37" s="48"/>
      <c r="AF37" s="49"/>
      <c r="AG37" s="49"/>
      <c r="AH37" s="49"/>
      <c r="AI37" s="49"/>
      <c r="AJ37" s="49"/>
      <c r="AK37" s="49"/>
      <c r="AL37" s="49"/>
      <c r="AM37" s="49"/>
      <c r="AN37" s="49"/>
      <c r="AO37" s="49"/>
      <c r="AP37" s="49"/>
      <c r="AQ37" s="49"/>
      <c r="AR37" s="49"/>
      <c r="AS37" s="49"/>
      <c r="AT37" s="50" t="str">
        <f t="shared" si="1"/>
        <v xml:space="preserve"> </v>
      </c>
      <c r="AU37" s="50"/>
    </row>
    <row r="38" spans="1:47" ht="12" customHeight="1" x14ac:dyDescent="0.2">
      <c r="A38" s="46">
        <f>'S. Listesi'!B36</f>
        <v>33</v>
      </c>
      <c r="B38" s="47" t="str">
        <f>IF('S. Listesi'!C36=0," ",'S. Listesi'!C36)</f>
        <v xml:space="preserve"> </v>
      </c>
      <c r="C38" s="259" t="str">
        <f>IF('S. Listesi'!D36=0," ",'S. Listesi'!D36)</f>
        <v xml:space="preserve"> </v>
      </c>
      <c r="D38" s="259"/>
      <c r="E38" s="259"/>
      <c r="F38" s="48"/>
      <c r="G38" s="48"/>
      <c r="H38" s="48"/>
      <c r="I38" s="48"/>
      <c r="J38" s="48"/>
      <c r="K38" s="139"/>
      <c r="L38" s="139"/>
      <c r="M38" s="139"/>
      <c r="N38" s="139"/>
      <c r="O38" s="139"/>
      <c r="P38" s="139"/>
      <c r="Q38" s="139"/>
      <c r="R38" s="139"/>
      <c r="S38" s="48"/>
      <c r="T38" s="48"/>
      <c r="U38" s="48"/>
      <c r="V38" s="48"/>
      <c r="W38" s="48"/>
      <c r="X38" s="48"/>
      <c r="Y38" s="48"/>
      <c r="Z38" s="48"/>
      <c r="AA38" s="48"/>
      <c r="AB38" s="48"/>
      <c r="AC38" s="48"/>
      <c r="AD38" s="48"/>
      <c r="AE38" s="48"/>
      <c r="AF38" s="49"/>
      <c r="AG38" s="49"/>
      <c r="AH38" s="49"/>
      <c r="AI38" s="49"/>
      <c r="AJ38" s="49"/>
      <c r="AK38" s="49"/>
      <c r="AL38" s="49"/>
      <c r="AM38" s="49"/>
      <c r="AN38" s="49"/>
      <c r="AO38" s="49"/>
      <c r="AP38" s="49"/>
      <c r="AQ38" s="49"/>
      <c r="AR38" s="49"/>
      <c r="AS38" s="49"/>
      <c r="AT38" s="50" t="str">
        <f t="shared" si="1"/>
        <v xml:space="preserve"> </v>
      </c>
      <c r="AU38" s="50"/>
    </row>
    <row r="39" spans="1:47" ht="12" customHeight="1" x14ac:dyDescent="0.2">
      <c r="A39" s="46">
        <f>'S. Listesi'!B37</f>
        <v>34</v>
      </c>
      <c r="B39" s="47" t="str">
        <f>IF('S. Listesi'!C37=0," ",'S. Listesi'!C37)</f>
        <v xml:space="preserve"> </v>
      </c>
      <c r="C39" s="259" t="str">
        <f>IF('S. Listesi'!D37=0," ",'S. Listesi'!D37)</f>
        <v xml:space="preserve"> </v>
      </c>
      <c r="D39" s="259"/>
      <c r="E39" s="259"/>
      <c r="F39" s="48"/>
      <c r="G39" s="48"/>
      <c r="H39" s="48"/>
      <c r="I39" s="48"/>
      <c r="J39" s="48"/>
      <c r="K39" s="139"/>
      <c r="L39" s="139"/>
      <c r="M39" s="139"/>
      <c r="N39" s="139"/>
      <c r="O39" s="139"/>
      <c r="P39" s="139"/>
      <c r="Q39" s="139"/>
      <c r="R39" s="139"/>
      <c r="S39" s="48"/>
      <c r="T39" s="48"/>
      <c r="U39" s="48"/>
      <c r="V39" s="48"/>
      <c r="W39" s="48"/>
      <c r="X39" s="48"/>
      <c r="Y39" s="48"/>
      <c r="Z39" s="48"/>
      <c r="AA39" s="48"/>
      <c r="AB39" s="48"/>
      <c r="AC39" s="48"/>
      <c r="AD39" s="48"/>
      <c r="AE39" s="48"/>
      <c r="AF39" s="49"/>
      <c r="AG39" s="49"/>
      <c r="AH39" s="49"/>
      <c r="AI39" s="49"/>
      <c r="AJ39" s="49"/>
      <c r="AK39" s="49"/>
      <c r="AL39" s="49"/>
      <c r="AM39" s="49"/>
      <c r="AN39" s="49"/>
      <c r="AO39" s="49"/>
      <c r="AP39" s="49"/>
      <c r="AQ39" s="49"/>
      <c r="AR39" s="49"/>
      <c r="AS39" s="49"/>
      <c r="AT39" s="50" t="str">
        <f t="shared" si="1"/>
        <v xml:space="preserve"> </v>
      </c>
      <c r="AU39" s="50"/>
    </row>
    <row r="40" spans="1:47" ht="12" customHeight="1" x14ac:dyDescent="0.2">
      <c r="A40" s="46">
        <f>'S. Listesi'!B38</f>
        <v>35</v>
      </c>
      <c r="B40" s="47" t="str">
        <f>IF('S. Listesi'!C38=0," ",'S. Listesi'!C38)</f>
        <v xml:space="preserve"> </v>
      </c>
      <c r="C40" s="259" t="str">
        <f>IF('S. Listesi'!D38=0," ",'S. Listesi'!D38)</f>
        <v xml:space="preserve"> </v>
      </c>
      <c r="D40" s="259"/>
      <c r="E40" s="259"/>
      <c r="F40" s="48"/>
      <c r="G40" s="48"/>
      <c r="H40" s="48"/>
      <c r="I40" s="48"/>
      <c r="J40" s="48"/>
      <c r="K40" s="139"/>
      <c r="L40" s="139"/>
      <c r="M40" s="139"/>
      <c r="N40" s="139"/>
      <c r="O40" s="139"/>
      <c r="P40" s="139"/>
      <c r="Q40" s="139"/>
      <c r="R40" s="139"/>
      <c r="S40" s="48"/>
      <c r="T40" s="48"/>
      <c r="U40" s="48"/>
      <c r="V40" s="48"/>
      <c r="W40" s="48"/>
      <c r="X40" s="48"/>
      <c r="Y40" s="48"/>
      <c r="Z40" s="48"/>
      <c r="AA40" s="48"/>
      <c r="AB40" s="48"/>
      <c r="AC40" s="48"/>
      <c r="AD40" s="48"/>
      <c r="AE40" s="48"/>
      <c r="AF40" s="49"/>
      <c r="AG40" s="49"/>
      <c r="AH40" s="49"/>
      <c r="AI40" s="49"/>
      <c r="AJ40" s="49"/>
      <c r="AK40" s="49"/>
      <c r="AL40" s="49"/>
      <c r="AM40" s="49"/>
      <c r="AN40" s="49"/>
      <c r="AO40" s="49"/>
      <c r="AP40" s="49"/>
      <c r="AQ40" s="49"/>
      <c r="AR40" s="49"/>
      <c r="AS40" s="49"/>
      <c r="AT40" s="50" t="str">
        <f t="shared" si="1"/>
        <v xml:space="preserve"> </v>
      </c>
      <c r="AU40" s="50"/>
    </row>
    <row r="41" spans="1:47" ht="12" customHeight="1" x14ac:dyDescent="0.2">
      <c r="A41" s="46">
        <f>'S. Listesi'!B39</f>
        <v>36</v>
      </c>
      <c r="B41" s="47" t="str">
        <f>IF('S. Listesi'!C39=0," ",'S. Listesi'!C39)</f>
        <v xml:space="preserve"> </v>
      </c>
      <c r="C41" s="259" t="str">
        <f>IF('S. Listesi'!D39=0," ",'S. Listesi'!D39)</f>
        <v xml:space="preserve"> </v>
      </c>
      <c r="D41" s="259"/>
      <c r="E41" s="259"/>
      <c r="F41" s="48"/>
      <c r="G41" s="48"/>
      <c r="H41" s="48"/>
      <c r="I41" s="48"/>
      <c r="J41" s="48"/>
      <c r="K41" s="139"/>
      <c r="L41" s="139"/>
      <c r="M41" s="139"/>
      <c r="N41" s="139"/>
      <c r="O41" s="139"/>
      <c r="P41" s="139"/>
      <c r="Q41" s="139"/>
      <c r="R41" s="139"/>
      <c r="S41" s="48"/>
      <c r="T41" s="48"/>
      <c r="U41" s="48"/>
      <c r="V41" s="48"/>
      <c r="W41" s="48"/>
      <c r="X41" s="48"/>
      <c r="Y41" s="48"/>
      <c r="Z41" s="48"/>
      <c r="AA41" s="48"/>
      <c r="AB41" s="48"/>
      <c r="AC41" s="48"/>
      <c r="AD41" s="48"/>
      <c r="AE41" s="48"/>
      <c r="AF41" s="49"/>
      <c r="AG41" s="49"/>
      <c r="AH41" s="49"/>
      <c r="AI41" s="49"/>
      <c r="AJ41" s="49"/>
      <c r="AK41" s="49"/>
      <c r="AL41" s="49"/>
      <c r="AM41" s="49"/>
      <c r="AN41" s="49"/>
      <c r="AO41" s="49"/>
      <c r="AP41" s="49"/>
      <c r="AQ41" s="49"/>
      <c r="AR41" s="49"/>
      <c r="AS41" s="49"/>
      <c r="AT41" s="50" t="str">
        <f t="shared" si="1"/>
        <v xml:space="preserve"> </v>
      </c>
      <c r="AU41" s="50"/>
    </row>
    <row r="42" spans="1:47" ht="12" customHeight="1" x14ac:dyDescent="0.2">
      <c r="A42" s="46">
        <f>'S. Listesi'!B40</f>
        <v>37</v>
      </c>
      <c r="B42" s="47" t="str">
        <f>IF('S. Listesi'!C40=0," ",'S. Listesi'!C40)</f>
        <v xml:space="preserve"> </v>
      </c>
      <c r="C42" s="259" t="str">
        <f>IF('S. Listesi'!D40=0," ",'S. Listesi'!D40)</f>
        <v xml:space="preserve"> </v>
      </c>
      <c r="D42" s="259"/>
      <c r="E42" s="259"/>
      <c r="F42" s="48"/>
      <c r="G42" s="48"/>
      <c r="H42" s="48"/>
      <c r="I42" s="48"/>
      <c r="J42" s="48"/>
      <c r="K42" s="139"/>
      <c r="L42" s="139"/>
      <c r="M42" s="139"/>
      <c r="N42" s="139"/>
      <c r="O42" s="139"/>
      <c r="P42" s="139"/>
      <c r="Q42" s="139"/>
      <c r="R42" s="139"/>
      <c r="S42" s="48"/>
      <c r="T42" s="48"/>
      <c r="U42" s="48"/>
      <c r="V42" s="48"/>
      <c r="W42" s="48"/>
      <c r="X42" s="48"/>
      <c r="Y42" s="48"/>
      <c r="Z42" s="48"/>
      <c r="AA42" s="48"/>
      <c r="AB42" s="48"/>
      <c r="AC42" s="48"/>
      <c r="AD42" s="48"/>
      <c r="AE42" s="48"/>
      <c r="AF42" s="49"/>
      <c r="AG42" s="49"/>
      <c r="AH42" s="49"/>
      <c r="AI42" s="49"/>
      <c r="AJ42" s="49"/>
      <c r="AK42" s="49"/>
      <c r="AL42" s="49"/>
      <c r="AM42" s="49"/>
      <c r="AN42" s="49"/>
      <c r="AO42" s="49"/>
      <c r="AP42" s="49"/>
      <c r="AQ42" s="49"/>
      <c r="AR42" s="49"/>
      <c r="AS42" s="49"/>
      <c r="AT42" s="50" t="str">
        <f t="shared" si="1"/>
        <v xml:space="preserve"> </v>
      </c>
      <c r="AU42" s="50"/>
    </row>
    <row r="43" spans="1:47" ht="12" customHeight="1" x14ac:dyDescent="0.2">
      <c r="A43" s="46">
        <f>'S. Listesi'!B41</f>
        <v>38</v>
      </c>
      <c r="B43" s="47" t="str">
        <f>IF('S. Listesi'!C41=0," ",'S. Listesi'!C41)</f>
        <v xml:space="preserve"> </v>
      </c>
      <c r="C43" s="259" t="str">
        <f>IF('S. Listesi'!D41=0," ",'S. Listesi'!D41)</f>
        <v xml:space="preserve"> </v>
      </c>
      <c r="D43" s="259"/>
      <c r="E43" s="259"/>
      <c r="F43" s="139"/>
      <c r="G43" s="139"/>
      <c r="H43" s="139"/>
      <c r="I43" s="139"/>
      <c r="J43" s="139"/>
      <c r="K43" s="139"/>
      <c r="L43" s="139"/>
      <c r="M43" s="139"/>
      <c r="N43" s="139"/>
      <c r="O43" s="139"/>
      <c r="P43" s="139"/>
      <c r="Q43" s="139"/>
      <c r="R43" s="139"/>
      <c r="S43" s="48"/>
      <c r="T43" s="48"/>
      <c r="U43" s="48"/>
      <c r="V43" s="48"/>
      <c r="W43" s="48"/>
      <c r="X43" s="48"/>
      <c r="Y43" s="48"/>
      <c r="Z43" s="48"/>
      <c r="AA43" s="48"/>
      <c r="AB43" s="48"/>
      <c r="AC43" s="48"/>
      <c r="AD43" s="48"/>
      <c r="AE43" s="48"/>
      <c r="AF43" s="49"/>
      <c r="AG43" s="49"/>
      <c r="AH43" s="49"/>
      <c r="AI43" s="49"/>
      <c r="AJ43" s="49"/>
      <c r="AK43" s="49"/>
      <c r="AL43" s="49"/>
      <c r="AM43" s="49"/>
      <c r="AN43" s="49"/>
      <c r="AO43" s="49"/>
      <c r="AP43" s="49"/>
      <c r="AQ43" s="49"/>
      <c r="AR43" s="49"/>
      <c r="AS43" s="49"/>
      <c r="AT43" s="50" t="str">
        <f t="shared" si="1"/>
        <v xml:space="preserve"> </v>
      </c>
      <c r="AU43" s="50"/>
    </row>
    <row r="44" spans="1:47" ht="12" customHeight="1" x14ac:dyDescent="0.2">
      <c r="A44" s="46">
        <f>'S. Listesi'!B42</f>
        <v>39</v>
      </c>
      <c r="B44" s="47" t="str">
        <f>IF('S. Listesi'!C42=0," ",'S. Listesi'!C42)</f>
        <v xml:space="preserve"> </v>
      </c>
      <c r="C44" s="259" t="str">
        <f>IF('S. Listesi'!D42=0," ",'S. Listesi'!D42)</f>
        <v xml:space="preserve"> </v>
      </c>
      <c r="D44" s="259"/>
      <c r="E44" s="259"/>
      <c r="F44" s="139"/>
      <c r="G44" s="139"/>
      <c r="H44" s="139"/>
      <c r="I44" s="139"/>
      <c r="J44" s="139"/>
      <c r="K44" s="139"/>
      <c r="L44" s="139"/>
      <c r="M44" s="139"/>
      <c r="N44" s="139"/>
      <c r="O44" s="139"/>
      <c r="P44" s="139"/>
      <c r="Q44" s="139"/>
      <c r="R44" s="139"/>
      <c r="S44" s="48"/>
      <c r="T44" s="48"/>
      <c r="U44" s="48"/>
      <c r="V44" s="48"/>
      <c r="W44" s="48"/>
      <c r="X44" s="48"/>
      <c r="Y44" s="48"/>
      <c r="Z44" s="48"/>
      <c r="AA44" s="48"/>
      <c r="AB44" s="48"/>
      <c r="AC44" s="48"/>
      <c r="AD44" s="48"/>
      <c r="AE44" s="48"/>
      <c r="AF44" s="49"/>
      <c r="AG44" s="49"/>
      <c r="AH44" s="49"/>
      <c r="AI44" s="49"/>
      <c r="AJ44" s="49"/>
      <c r="AK44" s="49"/>
      <c r="AL44" s="49"/>
      <c r="AM44" s="49"/>
      <c r="AN44" s="49"/>
      <c r="AO44" s="49"/>
      <c r="AP44" s="49"/>
      <c r="AQ44" s="49"/>
      <c r="AR44" s="49"/>
      <c r="AS44" s="49"/>
      <c r="AT44" s="50" t="str">
        <f t="shared" si="1"/>
        <v xml:space="preserve"> </v>
      </c>
      <c r="AU44" s="50"/>
    </row>
    <row r="45" spans="1:47" ht="12" customHeight="1" x14ac:dyDescent="0.2">
      <c r="A45" s="148">
        <f>'S. Listesi'!B43</f>
        <v>40</v>
      </c>
      <c r="B45" s="47" t="str">
        <f>IF('S. Listesi'!C43=0," ",'S. Listesi'!C43)</f>
        <v xml:space="preserve"> </v>
      </c>
      <c r="C45" s="259" t="str">
        <f>IF('S. Listesi'!D43=0," ",'S. Listesi'!D43)</f>
        <v xml:space="preserve"> </v>
      </c>
      <c r="D45" s="259"/>
      <c r="E45" s="259"/>
      <c r="F45" s="139"/>
      <c r="G45" s="139"/>
      <c r="H45" s="139"/>
      <c r="I45" s="139"/>
      <c r="J45" s="139"/>
      <c r="K45" s="139"/>
      <c r="L45" s="139"/>
      <c r="M45" s="139"/>
      <c r="N45" s="139"/>
      <c r="O45" s="139"/>
      <c r="P45" s="139"/>
      <c r="Q45" s="139"/>
      <c r="R45" s="139"/>
      <c r="S45" s="48"/>
      <c r="T45" s="48"/>
      <c r="U45" s="48"/>
      <c r="V45" s="48"/>
      <c r="W45" s="48"/>
      <c r="X45" s="48"/>
      <c r="Y45" s="48"/>
      <c r="Z45" s="48"/>
      <c r="AA45" s="48"/>
      <c r="AB45" s="48"/>
      <c r="AC45" s="48"/>
      <c r="AD45" s="48"/>
      <c r="AE45" s="48"/>
      <c r="AF45" s="49"/>
      <c r="AG45" s="49"/>
      <c r="AH45" s="49"/>
      <c r="AI45" s="49"/>
      <c r="AJ45" s="49"/>
      <c r="AK45" s="49"/>
      <c r="AL45" s="49"/>
      <c r="AM45" s="49"/>
      <c r="AN45" s="49"/>
      <c r="AO45" s="49"/>
      <c r="AP45" s="49"/>
      <c r="AQ45" s="49"/>
      <c r="AR45" s="49"/>
      <c r="AS45" s="49"/>
      <c r="AT45" s="50" t="str">
        <f t="shared" si="1"/>
        <v xml:space="preserve"> </v>
      </c>
      <c r="AU45" s="50"/>
    </row>
    <row r="46" spans="1:47" ht="12" customHeight="1" x14ac:dyDescent="0.2">
      <c r="A46" s="148">
        <f>'S. Listesi'!B44</f>
        <v>41</v>
      </c>
      <c r="B46" s="47" t="str">
        <f>IF('S. Listesi'!C44=0," ",'S. Listesi'!C44)</f>
        <v xml:space="preserve"> </v>
      </c>
      <c r="C46" s="259" t="str">
        <f>IF('S. Listesi'!D44=0," ",'S. Listesi'!D44)</f>
        <v xml:space="preserve"> </v>
      </c>
      <c r="D46" s="259"/>
      <c r="E46" s="259"/>
      <c r="F46" s="139"/>
      <c r="G46" s="139"/>
      <c r="H46" s="139"/>
      <c r="I46" s="139"/>
      <c r="J46" s="139"/>
      <c r="K46" s="139"/>
      <c r="L46" s="139"/>
      <c r="M46" s="139"/>
      <c r="N46" s="139"/>
      <c r="O46" s="139"/>
      <c r="P46" s="139"/>
      <c r="Q46" s="139"/>
      <c r="R46" s="139"/>
      <c r="S46" s="48"/>
      <c r="T46" s="48"/>
      <c r="U46" s="48"/>
      <c r="V46" s="48"/>
      <c r="W46" s="48"/>
      <c r="X46" s="48"/>
      <c r="Y46" s="48"/>
      <c r="Z46" s="48"/>
      <c r="AA46" s="48"/>
      <c r="AB46" s="48"/>
      <c r="AC46" s="48"/>
      <c r="AD46" s="48"/>
      <c r="AE46" s="48"/>
      <c r="AF46" s="49"/>
      <c r="AG46" s="49"/>
      <c r="AH46" s="49"/>
      <c r="AI46" s="49"/>
      <c r="AJ46" s="49"/>
      <c r="AK46" s="49"/>
      <c r="AL46" s="49"/>
      <c r="AM46" s="49"/>
      <c r="AN46" s="49"/>
      <c r="AO46" s="49"/>
      <c r="AP46" s="49"/>
      <c r="AQ46" s="49"/>
      <c r="AR46" s="49"/>
      <c r="AS46" s="49"/>
      <c r="AT46" s="50" t="str">
        <f t="shared" si="1"/>
        <v xml:space="preserve"> </v>
      </c>
      <c r="AU46" s="50"/>
    </row>
    <row r="47" spans="1:47" ht="12" customHeight="1" x14ac:dyDescent="0.2">
      <c r="A47" s="148">
        <f>'S. Listesi'!B45</f>
        <v>42</v>
      </c>
      <c r="B47" s="47" t="str">
        <f>IF('S. Listesi'!C45=0," ",'S. Listesi'!C45)</f>
        <v xml:space="preserve"> </v>
      </c>
      <c r="C47" s="259" t="str">
        <f>IF('S. Listesi'!D45=0," ",'S. Listesi'!D45)</f>
        <v xml:space="preserve"> </v>
      </c>
      <c r="D47" s="259"/>
      <c r="E47" s="259"/>
      <c r="F47" s="139"/>
      <c r="G47" s="139"/>
      <c r="H47" s="139"/>
      <c r="I47" s="139"/>
      <c r="J47" s="139"/>
      <c r="K47" s="139"/>
      <c r="L47" s="139"/>
      <c r="M47" s="139"/>
      <c r="N47" s="139"/>
      <c r="O47" s="139"/>
      <c r="P47" s="139"/>
      <c r="Q47" s="139"/>
      <c r="R47" s="139"/>
      <c r="S47" s="48"/>
      <c r="T47" s="48"/>
      <c r="U47" s="48"/>
      <c r="V47" s="48"/>
      <c r="W47" s="48"/>
      <c r="X47" s="48"/>
      <c r="Y47" s="48"/>
      <c r="Z47" s="48"/>
      <c r="AA47" s="49"/>
      <c r="AB47" s="49"/>
      <c r="AC47" s="49"/>
      <c r="AD47" s="49"/>
      <c r="AE47" s="49"/>
      <c r="AF47" s="49"/>
      <c r="AG47" s="49"/>
      <c r="AH47" s="49"/>
      <c r="AI47" s="49"/>
      <c r="AJ47" s="49"/>
      <c r="AK47" s="49"/>
      <c r="AL47" s="49"/>
      <c r="AM47" s="49"/>
      <c r="AN47" s="49"/>
      <c r="AO47" s="49"/>
      <c r="AP47" s="49"/>
      <c r="AQ47" s="49"/>
      <c r="AR47" s="49"/>
      <c r="AS47" s="49"/>
      <c r="AT47" s="50" t="str">
        <f t="shared" si="1"/>
        <v xml:space="preserve"> </v>
      </c>
      <c r="AU47" s="50" t="str">
        <f t="shared" si="0"/>
        <v xml:space="preserve"> </v>
      </c>
    </row>
    <row r="48" spans="1:47" ht="12" customHeight="1" x14ac:dyDescent="0.2">
      <c r="A48" s="148">
        <f>'S. Listesi'!B46</f>
        <v>43</v>
      </c>
      <c r="B48" s="47" t="str">
        <f>IF('S. Listesi'!C46=0," ",'S. Listesi'!C46)</f>
        <v xml:space="preserve"> </v>
      </c>
      <c r="C48" s="259" t="str">
        <f>IF('S. Listesi'!D46=0," ",'S. Listesi'!D46)</f>
        <v xml:space="preserve"> </v>
      </c>
      <c r="D48" s="259"/>
      <c r="E48" s="259"/>
      <c r="F48" s="139"/>
      <c r="G48" s="139"/>
      <c r="H48" s="139"/>
      <c r="I48" s="139"/>
      <c r="J48" s="139"/>
      <c r="K48" s="139"/>
      <c r="L48" s="139"/>
      <c r="M48" s="139"/>
      <c r="N48" s="139"/>
      <c r="O48" s="139"/>
      <c r="P48" s="139"/>
      <c r="Q48" s="139"/>
      <c r="R48" s="139"/>
      <c r="S48" s="48"/>
      <c r="T48" s="48"/>
      <c r="U48" s="48"/>
      <c r="V48" s="48"/>
      <c r="W48" s="48"/>
      <c r="X48" s="48"/>
      <c r="Y48" s="48"/>
      <c r="Z48" s="48"/>
      <c r="AA48" s="48"/>
      <c r="AB48" s="48"/>
      <c r="AC48" s="48"/>
      <c r="AD48" s="48"/>
      <c r="AE48" s="49"/>
      <c r="AF48" s="49"/>
      <c r="AG48" s="49"/>
      <c r="AH48" s="49"/>
      <c r="AI48" s="49"/>
      <c r="AJ48" s="49"/>
      <c r="AK48" s="49"/>
      <c r="AL48" s="49"/>
      <c r="AM48" s="49"/>
      <c r="AN48" s="49"/>
      <c r="AO48" s="49"/>
      <c r="AP48" s="49"/>
      <c r="AQ48" s="49"/>
      <c r="AR48" s="49"/>
      <c r="AS48" s="49"/>
      <c r="AT48" s="50" t="str">
        <f t="shared" si="1"/>
        <v xml:space="preserve"> </v>
      </c>
      <c r="AU48" s="50" t="str">
        <f>IF(AT48=" "," ",IF(AT48&gt;=85,5,IF(AT48&gt;=70,4,IF(AT48&gt;=60,3,IF(AT48&gt;=50,2,IF(AT48&gt;=0,1,0))))))</f>
        <v xml:space="preserve"> </v>
      </c>
    </row>
    <row r="49" spans="1:47" ht="12" customHeight="1" x14ac:dyDescent="0.2">
      <c r="A49" s="148">
        <f>'S. Listesi'!B47</f>
        <v>44</v>
      </c>
      <c r="B49" s="47" t="str">
        <f>IF('S. Listesi'!C47=0," ",'S. Listesi'!C47)</f>
        <v xml:space="preserve"> </v>
      </c>
      <c r="C49" s="259" t="str">
        <f>IF('S. Listesi'!D47=0," ",'S. Listesi'!D47)</f>
        <v xml:space="preserve"> </v>
      </c>
      <c r="D49" s="259"/>
      <c r="E49" s="259"/>
      <c r="F49" s="139"/>
      <c r="G49" s="139"/>
      <c r="H49" s="139"/>
      <c r="I49" s="139"/>
      <c r="J49" s="139"/>
      <c r="K49" s="139"/>
      <c r="L49" s="139"/>
      <c r="M49" s="139"/>
      <c r="N49" s="139"/>
      <c r="O49" s="139"/>
      <c r="P49" s="139"/>
      <c r="Q49" s="139"/>
      <c r="R49" s="139"/>
      <c r="S49" s="48"/>
      <c r="T49" s="48"/>
      <c r="U49" s="48"/>
      <c r="V49" s="48"/>
      <c r="W49" s="48"/>
      <c r="X49" s="48"/>
      <c r="Y49" s="48"/>
      <c r="Z49" s="48"/>
      <c r="AA49" s="49"/>
      <c r="AB49" s="49"/>
      <c r="AC49" s="49"/>
      <c r="AD49" s="49"/>
      <c r="AE49" s="49"/>
      <c r="AF49" s="49"/>
      <c r="AG49" s="49"/>
      <c r="AH49" s="49"/>
      <c r="AI49" s="49"/>
      <c r="AJ49" s="49"/>
      <c r="AK49" s="49"/>
      <c r="AL49" s="49"/>
      <c r="AM49" s="49"/>
      <c r="AN49" s="49"/>
      <c r="AO49" s="49"/>
      <c r="AP49" s="49"/>
      <c r="AQ49" s="49"/>
      <c r="AR49" s="49"/>
      <c r="AS49" s="49"/>
      <c r="AT49" s="50" t="str">
        <f t="shared" si="1"/>
        <v xml:space="preserve"> </v>
      </c>
      <c r="AU49" s="50" t="str">
        <f t="shared" si="0"/>
        <v xml:space="preserve"> </v>
      </c>
    </row>
    <row r="50" spans="1:47" ht="12" customHeight="1" x14ac:dyDescent="0.2">
      <c r="A50" s="148">
        <f>'S. Listesi'!B48</f>
        <v>45</v>
      </c>
      <c r="B50" s="47" t="str">
        <f>IF('S. Listesi'!C48=0," ",'S. Listesi'!C48)</f>
        <v xml:space="preserve"> </v>
      </c>
      <c r="C50" s="259" t="str">
        <f>IF('S. Listesi'!D48=0," ",'S. Listesi'!D48)</f>
        <v xml:space="preserve"> </v>
      </c>
      <c r="D50" s="259"/>
      <c r="E50" s="259"/>
      <c r="F50" s="139"/>
      <c r="G50" s="139"/>
      <c r="H50" s="139"/>
      <c r="I50" s="139"/>
      <c r="J50" s="139"/>
      <c r="K50" s="139"/>
      <c r="L50" s="139"/>
      <c r="M50" s="139"/>
      <c r="N50" s="139"/>
      <c r="O50" s="139"/>
      <c r="P50" s="139"/>
      <c r="Q50" s="139"/>
      <c r="R50" s="139"/>
      <c r="S50" s="48"/>
      <c r="T50" s="48"/>
      <c r="U50" s="48"/>
      <c r="V50" s="48"/>
      <c r="W50" s="48"/>
      <c r="X50" s="48"/>
      <c r="Y50" s="48"/>
      <c r="Z50" s="48"/>
      <c r="AA50" s="48"/>
      <c r="AB50" s="48"/>
      <c r="AC50" s="48"/>
      <c r="AD50" s="48"/>
      <c r="AE50" s="49"/>
      <c r="AF50" s="49"/>
      <c r="AG50" s="49"/>
      <c r="AH50" s="49"/>
      <c r="AI50" s="49"/>
      <c r="AJ50" s="49"/>
      <c r="AK50" s="49"/>
      <c r="AL50" s="49"/>
      <c r="AM50" s="49"/>
      <c r="AN50" s="49"/>
      <c r="AO50" s="49"/>
      <c r="AP50" s="49"/>
      <c r="AQ50" s="49"/>
      <c r="AR50" s="49"/>
      <c r="AS50" s="49"/>
      <c r="AT50" s="50" t="str">
        <f t="shared" si="1"/>
        <v xml:space="preserve"> </v>
      </c>
      <c r="AU50" s="50" t="str">
        <f t="shared" si="0"/>
        <v xml:space="preserve"> </v>
      </c>
    </row>
    <row r="51" spans="1:47" ht="12" customHeight="1" x14ac:dyDescent="0.2">
      <c r="A51" s="148">
        <f>'S. Listesi'!B49</f>
        <v>46</v>
      </c>
      <c r="B51" s="47" t="str">
        <f>IF('S. Listesi'!C49=0," ",'S. Listesi'!C49)</f>
        <v xml:space="preserve"> </v>
      </c>
      <c r="C51" s="259" t="str">
        <f>IF('S. Listesi'!D49=0," ",'S. Listesi'!D49)</f>
        <v xml:space="preserve"> </v>
      </c>
      <c r="D51" s="259"/>
      <c r="E51" s="259"/>
      <c r="F51" s="139"/>
      <c r="G51" s="139"/>
      <c r="H51" s="139"/>
      <c r="I51" s="139"/>
      <c r="J51" s="139"/>
      <c r="K51" s="139"/>
      <c r="L51" s="139"/>
      <c r="M51" s="139"/>
      <c r="N51" s="139"/>
      <c r="O51" s="139"/>
      <c r="P51" s="139"/>
      <c r="Q51" s="139"/>
      <c r="R51" s="139"/>
      <c r="S51" s="48"/>
      <c r="T51" s="48"/>
      <c r="U51" s="48"/>
      <c r="V51" s="48"/>
      <c r="W51" s="48"/>
      <c r="X51" s="48"/>
      <c r="Y51" s="48"/>
      <c r="Z51" s="48"/>
      <c r="AA51" s="49"/>
      <c r="AB51" s="49"/>
      <c r="AC51" s="49"/>
      <c r="AD51" s="49"/>
      <c r="AE51" s="49"/>
      <c r="AF51" s="49"/>
      <c r="AG51" s="49"/>
      <c r="AH51" s="49"/>
      <c r="AI51" s="49"/>
      <c r="AJ51" s="49"/>
      <c r="AK51" s="49"/>
      <c r="AL51" s="49"/>
      <c r="AM51" s="49"/>
      <c r="AN51" s="49"/>
      <c r="AO51" s="49"/>
      <c r="AP51" s="49"/>
      <c r="AQ51" s="49"/>
      <c r="AR51" s="49"/>
      <c r="AS51" s="49"/>
      <c r="AT51" s="50" t="str">
        <f t="shared" si="1"/>
        <v xml:space="preserve"> </v>
      </c>
      <c r="AU51" s="50" t="str">
        <f t="shared" si="0"/>
        <v xml:space="preserve"> </v>
      </c>
    </row>
    <row r="52" spans="1:47" ht="12" customHeight="1" x14ac:dyDescent="0.2">
      <c r="A52" s="148">
        <f>'S. Listesi'!B50</f>
        <v>47</v>
      </c>
      <c r="B52" s="47" t="str">
        <f>IF('S. Listesi'!C50=0," ",'S. Listesi'!C50)</f>
        <v xml:space="preserve"> </v>
      </c>
      <c r="C52" s="259" t="str">
        <f>IF('S. Listesi'!D50=0," ",'S. Listesi'!D50)</f>
        <v xml:space="preserve"> </v>
      </c>
      <c r="D52" s="259"/>
      <c r="E52" s="259"/>
      <c r="F52" s="139"/>
      <c r="G52" s="139"/>
      <c r="H52" s="139"/>
      <c r="I52" s="139"/>
      <c r="J52" s="139"/>
      <c r="K52" s="139"/>
      <c r="L52" s="139"/>
      <c r="M52" s="139"/>
      <c r="N52" s="139"/>
      <c r="O52" s="139"/>
      <c r="P52" s="139"/>
      <c r="Q52" s="139"/>
      <c r="R52" s="139"/>
      <c r="S52" s="48"/>
      <c r="T52" s="48"/>
      <c r="U52" s="48"/>
      <c r="V52" s="48"/>
      <c r="W52" s="48"/>
      <c r="X52" s="48"/>
      <c r="Y52" s="48"/>
      <c r="Z52" s="48"/>
      <c r="AA52" s="48"/>
      <c r="AB52" s="48"/>
      <c r="AC52" s="48"/>
      <c r="AD52" s="48"/>
      <c r="AE52" s="49"/>
      <c r="AF52" s="49"/>
      <c r="AG52" s="49"/>
      <c r="AH52" s="49"/>
      <c r="AI52" s="49"/>
      <c r="AJ52" s="49"/>
      <c r="AK52" s="49"/>
      <c r="AL52" s="49"/>
      <c r="AM52" s="49"/>
      <c r="AN52" s="49"/>
      <c r="AO52" s="49"/>
      <c r="AP52" s="49"/>
      <c r="AQ52" s="49"/>
      <c r="AR52" s="49"/>
      <c r="AS52" s="49"/>
      <c r="AT52" s="50" t="str">
        <f t="shared" si="1"/>
        <v xml:space="preserve"> </v>
      </c>
      <c r="AU52" s="50" t="str">
        <f t="shared" si="0"/>
        <v xml:space="preserve"> </v>
      </c>
    </row>
    <row r="53" spans="1:47" ht="12" customHeight="1" x14ac:dyDescent="0.2">
      <c r="A53" s="148">
        <f>'S. Listesi'!B51</f>
        <v>48</v>
      </c>
      <c r="B53" s="47" t="str">
        <f>IF('S. Listesi'!C51=0," ",'S. Listesi'!C51)</f>
        <v xml:space="preserve"> </v>
      </c>
      <c r="C53" s="259" t="str">
        <f>IF('S. Listesi'!D51=0," ",'S. Listesi'!D51)</f>
        <v xml:space="preserve"> </v>
      </c>
      <c r="D53" s="259"/>
      <c r="E53" s="259"/>
      <c r="F53" s="139"/>
      <c r="G53" s="139"/>
      <c r="H53" s="139"/>
      <c r="I53" s="139"/>
      <c r="J53" s="139"/>
      <c r="K53" s="139"/>
      <c r="L53" s="139"/>
      <c r="M53" s="139"/>
      <c r="N53" s="139"/>
      <c r="O53" s="139"/>
      <c r="P53" s="139"/>
      <c r="Q53" s="139"/>
      <c r="R53" s="139"/>
      <c r="S53" s="48"/>
      <c r="T53" s="48"/>
      <c r="U53" s="48"/>
      <c r="V53" s="48"/>
      <c r="W53" s="48"/>
      <c r="X53" s="48"/>
      <c r="Y53" s="48"/>
      <c r="Z53" s="48"/>
      <c r="AA53" s="49"/>
      <c r="AB53" s="49"/>
      <c r="AC53" s="49"/>
      <c r="AD53" s="49"/>
      <c r="AE53" s="49"/>
      <c r="AF53" s="49"/>
      <c r="AG53" s="49"/>
      <c r="AH53" s="49"/>
      <c r="AI53" s="49"/>
      <c r="AJ53" s="49"/>
      <c r="AK53" s="49"/>
      <c r="AL53" s="49"/>
      <c r="AM53" s="49"/>
      <c r="AN53" s="49"/>
      <c r="AO53" s="49"/>
      <c r="AP53" s="49"/>
      <c r="AQ53" s="49"/>
      <c r="AR53" s="49"/>
      <c r="AS53" s="49"/>
      <c r="AT53" s="50" t="str">
        <f t="shared" si="1"/>
        <v xml:space="preserve"> </v>
      </c>
      <c r="AU53" s="50" t="str">
        <f t="shared" si="0"/>
        <v xml:space="preserve"> </v>
      </c>
    </row>
    <row r="54" spans="1:47" ht="12" customHeight="1" x14ac:dyDescent="0.2">
      <c r="A54" s="148">
        <f>'S. Listesi'!B52</f>
        <v>49</v>
      </c>
      <c r="B54" s="47" t="str">
        <f>IF('S. Listesi'!C52=0," ",'S. Listesi'!C52)</f>
        <v xml:space="preserve"> </v>
      </c>
      <c r="C54" s="259" t="str">
        <f>IF('S. Listesi'!D52=0," ",'S. Listesi'!D52)</f>
        <v xml:space="preserve"> </v>
      </c>
      <c r="D54" s="259"/>
      <c r="E54" s="259"/>
      <c r="F54" s="48"/>
      <c r="G54" s="48"/>
      <c r="H54" s="48"/>
      <c r="I54" s="48"/>
      <c r="J54" s="48"/>
      <c r="K54" s="139"/>
      <c r="L54" s="139"/>
      <c r="M54" s="139"/>
      <c r="N54" s="139"/>
      <c r="O54" s="139"/>
      <c r="P54" s="139"/>
      <c r="Q54" s="139"/>
      <c r="R54" s="139"/>
      <c r="S54" s="48"/>
      <c r="T54" s="48"/>
      <c r="U54" s="48"/>
      <c r="V54" s="48"/>
      <c r="W54" s="48"/>
      <c r="X54" s="48"/>
      <c r="Y54" s="48"/>
      <c r="Z54" s="48"/>
      <c r="AA54" s="48"/>
      <c r="AB54" s="48"/>
      <c r="AC54" s="48"/>
      <c r="AD54" s="48"/>
      <c r="AE54" s="49"/>
      <c r="AF54" s="49"/>
      <c r="AG54" s="49"/>
      <c r="AH54" s="49"/>
      <c r="AI54" s="49"/>
      <c r="AJ54" s="49"/>
      <c r="AK54" s="49"/>
      <c r="AL54" s="49"/>
      <c r="AM54" s="49"/>
      <c r="AN54" s="49"/>
      <c r="AO54" s="49"/>
      <c r="AP54" s="49"/>
      <c r="AQ54" s="49"/>
      <c r="AR54" s="49"/>
      <c r="AS54" s="49"/>
      <c r="AT54" s="50" t="str">
        <f t="shared" si="1"/>
        <v xml:space="preserve"> </v>
      </c>
      <c r="AU54" s="50" t="str">
        <f t="shared" si="0"/>
        <v xml:space="preserve"> </v>
      </c>
    </row>
    <row r="55" spans="1:47" ht="12" customHeight="1" x14ac:dyDescent="0.2">
      <c r="A55" s="148">
        <f>'S. Listesi'!B53</f>
        <v>50</v>
      </c>
      <c r="B55" s="47" t="str">
        <f>IF('S. Listesi'!C53=0," ",'S. Listesi'!C53)</f>
        <v xml:space="preserve"> </v>
      </c>
      <c r="C55" s="259" t="str">
        <f>IF('S. Listesi'!D53=0," ",'S. Listesi'!D53)</f>
        <v xml:space="preserve"> </v>
      </c>
      <c r="D55" s="259"/>
      <c r="E55" s="259"/>
      <c r="F55" s="48"/>
      <c r="G55" s="48"/>
      <c r="H55" s="48"/>
      <c r="I55" s="48"/>
      <c r="J55" s="48"/>
      <c r="K55" s="139"/>
      <c r="L55" s="139"/>
      <c r="M55" s="139"/>
      <c r="N55" s="139"/>
      <c r="O55" s="139"/>
      <c r="P55" s="139"/>
      <c r="Q55" s="139"/>
      <c r="R55" s="139"/>
      <c r="S55" s="48"/>
      <c r="T55" s="48"/>
      <c r="U55" s="48"/>
      <c r="V55" s="48"/>
      <c r="W55" s="48"/>
      <c r="X55" s="48"/>
      <c r="Y55" s="48"/>
      <c r="Z55" s="48"/>
      <c r="AA55" s="49"/>
      <c r="AB55" s="49"/>
      <c r="AC55" s="49"/>
      <c r="AD55" s="49"/>
      <c r="AE55" s="49"/>
      <c r="AF55" s="49"/>
      <c r="AG55" s="49"/>
      <c r="AH55" s="49"/>
      <c r="AI55" s="49"/>
      <c r="AJ55" s="49"/>
      <c r="AK55" s="49"/>
      <c r="AL55" s="49"/>
      <c r="AM55" s="49"/>
      <c r="AN55" s="49"/>
      <c r="AO55" s="49"/>
      <c r="AP55" s="49"/>
      <c r="AQ55" s="49"/>
      <c r="AR55" s="49"/>
      <c r="AS55" s="49"/>
      <c r="AT55" s="50" t="str">
        <f t="shared" si="1"/>
        <v xml:space="preserve"> </v>
      </c>
      <c r="AU55" s="50" t="str">
        <f t="shared" si="0"/>
        <v xml:space="preserve"> </v>
      </c>
    </row>
    <row r="56" spans="1:47" ht="12" customHeight="1" x14ac:dyDescent="0.2">
      <c r="A56" s="148">
        <f>'S. Listesi'!B54</f>
        <v>51</v>
      </c>
      <c r="B56" s="47" t="str">
        <f>IF('S. Listesi'!C54=0," ",'S. Listesi'!C54)</f>
        <v xml:space="preserve"> </v>
      </c>
      <c r="C56" s="259" t="str">
        <f>IF('S. Listesi'!D54=0," ",'S. Listesi'!D54)</f>
        <v xml:space="preserve"> </v>
      </c>
      <c r="D56" s="259"/>
      <c r="E56" s="259"/>
      <c r="F56" s="48"/>
      <c r="G56" s="48"/>
      <c r="H56" s="48"/>
      <c r="I56" s="48"/>
      <c r="J56" s="48"/>
      <c r="K56" s="139"/>
      <c r="L56" s="139"/>
      <c r="M56" s="139"/>
      <c r="N56" s="139"/>
      <c r="O56" s="139"/>
      <c r="P56" s="139"/>
      <c r="Q56" s="139"/>
      <c r="R56" s="139"/>
      <c r="S56" s="48"/>
      <c r="T56" s="48"/>
      <c r="U56" s="48"/>
      <c r="V56" s="48"/>
      <c r="W56" s="48"/>
      <c r="X56" s="48"/>
      <c r="Y56" s="48"/>
      <c r="Z56" s="48"/>
      <c r="AA56" s="48"/>
      <c r="AB56" s="48"/>
      <c r="AC56" s="48"/>
      <c r="AD56" s="48"/>
      <c r="AE56" s="49"/>
      <c r="AF56" s="49"/>
      <c r="AG56" s="49"/>
      <c r="AH56" s="49"/>
      <c r="AI56" s="49"/>
      <c r="AJ56" s="49"/>
      <c r="AK56" s="49"/>
      <c r="AL56" s="49"/>
      <c r="AM56" s="49"/>
      <c r="AN56" s="49"/>
      <c r="AO56" s="49"/>
      <c r="AP56" s="49"/>
      <c r="AQ56" s="49"/>
      <c r="AR56" s="49"/>
      <c r="AS56" s="49"/>
      <c r="AT56" s="50" t="str">
        <f t="shared" si="1"/>
        <v xml:space="preserve"> </v>
      </c>
      <c r="AU56" s="50" t="str">
        <f t="shared" si="0"/>
        <v xml:space="preserve"> </v>
      </c>
    </row>
    <row r="57" spans="1:47" ht="12" customHeight="1" x14ac:dyDescent="0.2">
      <c r="A57" s="148">
        <f>'S. Listesi'!B55</f>
        <v>52</v>
      </c>
      <c r="B57" s="47" t="str">
        <f>IF('S. Listesi'!C55=0," ",'S. Listesi'!C55)</f>
        <v xml:space="preserve"> </v>
      </c>
      <c r="C57" s="259" t="str">
        <f>IF('S. Listesi'!D55=0," ",'S. Listesi'!D55)</f>
        <v xml:space="preserve"> </v>
      </c>
      <c r="D57" s="259"/>
      <c r="E57" s="259"/>
      <c r="F57" s="48"/>
      <c r="G57" s="48"/>
      <c r="H57" s="48"/>
      <c r="I57" s="48"/>
      <c r="J57" s="48"/>
      <c r="K57" s="139"/>
      <c r="L57" s="139"/>
      <c r="M57" s="139"/>
      <c r="N57" s="139"/>
      <c r="O57" s="139"/>
      <c r="P57" s="139"/>
      <c r="Q57" s="139"/>
      <c r="R57" s="139"/>
      <c r="S57" s="48"/>
      <c r="T57" s="48"/>
      <c r="U57" s="48"/>
      <c r="V57" s="48"/>
      <c r="W57" s="48"/>
      <c r="X57" s="48"/>
      <c r="Y57" s="48"/>
      <c r="Z57" s="48"/>
      <c r="AA57" s="49"/>
      <c r="AB57" s="49"/>
      <c r="AC57" s="49"/>
      <c r="AD57" s="49"/>
      <c r="AE57" s="49"/>
      <c r="AF57" s="49"/>
      <c r="AG57" s="49"/>
      <c r="AH57" s="49"/>
      <c r="AI57" s="49"/>
      <c r="AJ57" s="49"/>
      <c r="AK57" s="49"/>
      <c r="AL57" s="49"/>
      <c r="AM57" s="49"/>
      <c r="AN57" s="49"/>
      <c r="AO57" s="49"/>
      <c r="AP57" s="49"/>
      <c r="AQ57" s="49"/>
      <c r="AR57" s="49"/>
      <c r="AS57" s="49"/>
      <c r="AT57" s="50" t="str">
        <f t="shared" si="1"/>
        <v xml:space="preserve"> </v>
      </c>
      <c r="AU57" s="50" t="str">
        <f t="shared" si="0"/>
        <v xml:space="preserve"> </v>
      </c>
    </row>
    <row r="58" spans="1:47" ht="12" customHeight="1" x14ac:dyDescent="0.2">
      <c r="A58" s="148">
        <f>'S. Listesi'!B56</f>
        <v>53</v>
      </c>
      <c r="B58" s="47" t="str">
        <f>IF('S. Listesi'!C56=0," ",'S. Listesi'!C56)</f>
        <v xml:space="preserve"> </v>
      </c>
      <c r="C58" s="259" t="str">
        <f>IF('S. Listesi'!D56=0," ",'S. Listesi'!D56)</f>
        <v xml:space="preserve"> </v>
      </c>
      <c r="D58" s="259"/>
      <c r="E58" s="259"/>
      <c r="F58" s="48"/>
      <c r="G58" s="48"/>
      <c r="H58" s="48"/>
      <c r="I58" s="48"/>
      <c r="J58" s="48"/>
      <c r="K58" s="139"/>
      <c r="L58" s="139"/>
      <c r="M58" s="139"/>
      <c r="N58" s="139"/>
      <c r="O58" s="139"/>
      <c r="P58" s="139"/>
      <c r="Q58" s="139"/>
      <c r="R58" s="139"/>
      <c r="S58" s="48"/>
      <c r="T58" s="48"/>
      <c r="U58" s="48"/>
      <c r="V58" s="48"/>
      <c r="W58" s="48"/>
      <c r="X58" s="48"/>
      <c r="Y58" s="48"/>
      <c r="Z58" s="48"/>
      <c r="AA58" s="48"/>
      <c r="AB58" s="48"/>
      <c r="AC58" s="48"/>
      <c r="AD58" s="48"/>
      <c r="AE58" s="49"/>
      <c r="AF58" s="49"/>
      <c r="AG58" s="49"/>
      <c r="AH58" s="49"/>
      <c r="AI58" s="49"/>
      <c r="AJ58" s="49"/>
      <c r="AK58" s="49"/>
      <c r="AL58" s="49"/>
      <c r="AM58" s="49"/>
      <c r="AN58" s="49"/>
      <c r="AO58" s="49"/>
      <c r="AP58" s="49"/>
      <c r="AQ58" s="49"/>
      <c r="AR58" s="49"/>
      <c r="AS58" s="49"/>
      <c r="AT58" s="50" t="str">
        <f t="shared" si="1"/>
        <v xml:space="preserve"> </v>
      </c>
      <c r="AU58" s="50" t="str">
        <f t="shared" si="0"/>
        <v xml:space="preserve"> </v>
      </c>
    </row>
    <row r="59" spans="1:47" ht="12" customHeight="1" x14ac:dyDescent="0.2">
      <c r="A59" s="148">
        <f>'S. Listesi'!B57</f>
        <v>54</v>
      </c>
      <c r="B59" s="47" t="str">
        <f>IF('S. Listesi'!C57=0," ",'S. Listesi'!C57)</f>
        <v xml:space="preserve"> </v>
      </c>
      <c r="C59" s="259" t="str">
        <f>IF('S. Listesi'!D57=0," ",'S. Listesi'!D57)</f>
        <v xml:space="preserve"> </v>
      </c>
      <c r="D59" s="259"/>
      <c r="E59" s="259"/>
      <c r="F59" s="48"/>
      <c r="G59" s="48"/>
      <c r="H59" s="48"/>
      <c r="I59" s="48"/>
      <c r="J59" s="48"/>
      <c r="K59" s="139"/>
      <c r="L59" s="139"/>
      <c r="M59" s="139"/>
      <c r="N59" s="139"/>
      <c r="O59" s="139"/>
      <c r="P59" s="139"/>
      <c r="Q59" s="139"/>
      <c r="R59" s="139"/>
      <c r="S59" s="48"/>
      <c r="T59" s="48"/>
      <c r="U59" s="48"/>
      <c r="V59" s="48"/>
      <c r="W59" s="48"/>
      <c r="X59" s="48"/>
      <c r="Y59" s="48"/>
      <c r="Z59" s="48"/>
      <c r="AA59" s="49"/>
      <c r="AB59" s="49"/>
      <c r="AC59" s="49"/>
      <c r="AD59" s="49"/>
      <c r="AE59" s="49"/>
      <c r="AF59" s="49"/>
      <c r="AG59" s="49"/>
      <c r="AH59" s="49"/>
      <c r="AI59" s="49"/>
      <c r="AJ59" s="49"/>
      <c r="AK59" s="49"/>
      <c r="AL59" s="49"/>
      <c r="AM59" s="49"/>
      <c r="AN59" s="49"/>
      <c r="AO59" s="49"/>
      <c r="AP59" s="49"/>
      <c r="AQ59" s="49"/>
      <c r="AR59" s="49"/>
      <c r="AS59" s="49"/>
      <c r="AT59" s="50" t="str">
        <f t="shared" si="1"/>
        <v xml:space="preserve"> </v>
      </c>
      <c r="AU59" s="50" t="str">
        <f t="shared" si="0"/>
        <v xml:space="preserve"> </v>
      </c>
    </row>
    <row r="60" spans="1:47" ht="12" customHeight="1" x14ac:dyDescent="0.2">
      <c r="A60" s="148">
        <f>'S. Listesi'!B58</f>
        <v>55</v>
      </c>
      <c r="B60" s="47" t="str">
        <f>IF('S. Listesi'!C58=0," ",'S. Listesi'!C58)</f>
        <v xml:space="preserve"> </v>
      </c>
      <c r="C60" s="259" t="str">
        <f>IF('S. Listesi'!D58=0," ",'S. Listesi'!D58)</f>
        <v xml:space="preserve"> </v>
      </c>
      <c r="D60" s="259"/>
      <c r="E60" s="259"/>
      <c r="F60" s="139"/>
      <c r="G60" s="139"/>
      <c r="H60" s="139"/>
      <c r="I60" s="139"/>
      <c r="J60" s="139"/>
      <c r="K60" s="139"/>
      <c r="L60" s="139"/>
      <c r="M60" s="139"/>
      <c r="N60" s="139"/>
      <c r="O60" s="139"/>
      <c r="P60" s="139"/>
      <c r="Q60" s="139"/>
      <c r="R60" s="139"/>
      <c r="S60" s="48"/>
      <c r="T60" s="48"/>
      <c r="U60" s="48"/>
      <c r="V60" s="48"/>
      <c r="W60" s="48"/>
      <c r="X60" s="48"/>
      <c r="Y60" s="48"/>
      <c r="Z60" s="48"/>
      <c r="AA60" s="48"/>
      <c r="AB60" s="48"/>
      <c r="AC60" s="48"/>
      <c r="AD60" s="48"/>
      <c r="AE60" s="49"/>
      <c r="AF60" s="49"/>
      <c r="AG60" s="49"/>
      <c r="AH60" s="49"/>
      <c r="AI60" s="49"/>
      <c r="AJ60" s="49"/>
      <c r="AK60" s="49"/>
      <c r="AL60" s="49"/>
      <c r="AM60" s="49"/>
      <c r="AN60" s="49"/>
      <c r="AO60" s="49"/>
      <c r="AP60" s="49"/>
      <c r="AQ60" s="49"/>
      <c r="AR60" s="49"/>
      <c r="AS60" s="49"/>
      <c r="AT60" s="50" t="str">
        <f t="shared" si="1"/>
        <v xml:space="preserve"> </v>
      </c>
      <c r="AU60" s="50" t="str">
        <f t="shared" si="0"/>
        <v xml:space="preserve"> </v>
      </c>
    </row>
    <row r="61" spans="1:47" ht="12" customHeight="1" x14ac:dyDescent="0.2">
      <c r="A61" s="148">
        <f>'S. Listesi'!B59</f>
        <v>56</v>
      </c>
      <c r="B61" s="47" t="str">
        <f>IF('S. Listesi'!C59=0," ",'S. Listesi'!C59)</f>
        <v xml:space="preserve"> </v>
      </c>
      <c r="C61" s="259" t="str">
        <f>IF('S. Listesi'!D59=0," ",'S. Listesi'!D59)</f>
        <v xml:space="preserve"> </v>
      </c>
      <c r="D61" s="259"/>
      <c r="E61" s="259"/>
      <c r="F61" s="139"/>
      <c r="G61" s="139"/>
      <c r="H61" s="139"/>
      <c r="I61" s="139"/>
      <c r="J61" s="139"/>
      <c r="K61" s="139"/>
      <c r="L61" s="139"/>
      <c r="M61" s="139"/>
      <c r="N61" s="139"/>
      <c r="O61" s="139"/>
      <c r="P61" s="139"/>
      <c r="Q61" s="139"/>
      <c r="R61" s="139"/>
      <c r="S61" s="48"/>
      <c r="T61" s="48"/>
      <c r="U61" s="48"/>
      <c r="V61" s="48"/>
      <c r="W61" s="48"/>
      <c r="X61" s="48"/>
      <c r="Y61" s="48"/>
      <c r="Z61" s="48"/>
      <c r="AA61" s="49"/>
      <c r="AB61" s="49"/>
      <c r="AC61" s="49"/>
      <c r="AD61" s="49"/>
      <c r="AE61" s="49"/>
      <c r="AF61" s="49"/>
      <c r="AG61" s="49"/>
      <c r="AH61" s="49"/>
      <c r="AI61" s="49"/>
      <c r="AJ61" s="49"/>
      <c r="AK61" s="49"/>
      <c r="AL61" s="49"/>
      <c r="AM61" s="49"/>
      <c r="AN61" s="49"/>
      <c r="AO61" s="49"/>
      <c r="AP61" s="49"/>
      <c r="AQ61" s="49"/>
      <c r="AR61" s="49"/>
      <c r="AS61" s="49"/>
      <c r="AT61" s="50" t="str">
        <f t="shared" si="1"/>
        <v xml:space="preserve"> </v>
      </c>
      <c r="AU61" s="50" t="str">
        <f t="shared" si="0"/>
        <v xml:space="preserve"> </v>
      </c>
    </row>
    <row r="62" spans="1:47" ht="12" customHeight="1" x14ac:dyDescent="0.2">
      <c r="A62" s="148">
        <f>'S. Listesi'!B60</f>
        <v>57</v>
      </c>
      <c r="B62" s="47" t="str">
        <f>IF('S. Listesi'!C60=0," ",'S. Listesi'!C60)</f>
        <v xml:space="preserve"> </v>
      </c>
      <c r="C62" s="259" t="str">
        <f>IF('S. Listesi'!D60=0," ",'S. Listesi'!D60)</f>
        <v xml:space="preserve"> </v>
      </c>
      <c r="D62" s="259"/>
      <c r="E62" s="259"/>
      <c r="F62" s="139"/>
      <c r="G62" s="139"/>
      <c r="H62" s="139"/>
      <c r="I62" s="139"/>
      <c r="J62" s="139"/>
      <c r="K62" s="139"/>
      <c r="L62" s="139"/>
      <c r="M62" s="139"/>
      <c r="N62" s="139"/>
      <c r="O62" s="139"/>
      <c r="P62" s="139"/>
      <c r="Q62" s="139"/>
      <c r="R62" s="139"/>
      <c r="S62" s="48"/>
      <c r="T62" s="48"/>
      <c r="U62" s="48"/>
      <c r="V62" s="48"/>
      <c r="W62" s="48"/>
      <c r="X62" s="48"/>
      <c r="Y62" s="48"/>
      <c r="Z62" s="48"/>
      <c r="AA62" s="48"/>
      <c r="AB62" s="48"/>
      <c r="AC62" s="48"/>
      <c r="AD62" s="48"/>
      <c r="AE62" s="49"/>
      <c r="AF62" s="49"/>
      <c r="AG62" s="49"/>
      <c r="AH62" s="49"/>
      <c r="AI62" s="49"/>
      <c r="AJ62" s="49"/>
      <c r="AK62" s="49"/>
      <c r="AL62" s="49"/>
      <c r="AM62" s="49"/>
      <c r="AN62" s="49"/>
      <c r="AO62" s="49"/>
      <c r="AP62" s="49"/>
      <c r="AQ62" s="49"/>
      <c r="AR62" s="49"/>
      <c r="AS62" s="49"/>
      <c r="AT62" s="50" t="str">
        <f t="shared" si="1"/>
        <v xml:space="preserve"> </v>
      </c>
      <c r="AU62" s="50" t="str">
        <f t="shared" si="0"/>
        <v xml:space="preserve"> </v>
      </c>
    </row>
    <row r="63" spans="1:47" ht="12" customHeight="1" x14ac:dyDescent="0.2">
      <c r="A63" s="148">
        <f>'S. Listesi'!B61</f>
        <v>58</v>
      </c>
      <c r="B63" s="47" t="str">
        <f>IF('S. Listesi'!C61=0," ",'S. Listesi'!C61)</f>
        <v xml:space="preserve"> </v>
      </c>
      <c r="C63" s="259" t="str">
        <f>IF('S. Listesi'!D61=0," ",'S. Listesi'!D61)</f>
        <v xml:space="preserve"> </v>
      </c>
      <c r="D63" s="259"/>
      <c r="E63" s="259"/>
      <c r="F63" s="139"/>
      <c r="G63" s="139"/>
      <c r="H63" s="139"/>
      <c r="I63" s="139"/>
      <c r="J63" s="139"/>
      <c r="K63" s="139"/>
      <c r="L63" s="139"/>
      <c r="M63" s="139"/>
      <c r="N63" s="139"/>
      <c r="O63" s="139"/>
      <c r="P63" s="139"/>
      <c r="Q63" s="139"/>
      <c r="R63" s="139"/>
      <c r="S63" s="48"/>
      <c r="T63" s="48"/>
      <c r="U63" s="48"/>
      <c r="V63" s="48"/>
      <c r="W63" s="48"/>
      <c r="X63" s="48"/>
      <c r="Y63" s="48"/>
      <c r="Z63" s="48"/>
      <c r="AA63" s="49"/>
      <c r="AB63" s="49"/>
      <c r="AC63" s="49"/>
      <c r="AD63" s="49"/>
      <c r="AE63" s="49"/>
      <c r="AF63" s="49"/>
      <c r="AG63" s="49"/>
      <c r="AH63" s="49"/>
      <c r="AI63" s="49"/>
      <c r="AJ63" s="49"/>
      <c r="AK63" s="49"/>
      <c r="AL63" s="49"/>
      <c r="AM63" s="49"/>
      <c r="AN63" s="49"/>
      <c r="AO63" s="49"/>
      <c r="AP63" s="49"/>
      <c r="AQ63" s="49"/>
      <c r="AR63" s="49"/>
      <c r="AS63" s="49"/>
      <c r="AT63" s="50" t="str">
        <f t="shared" si="1"/>
        <v xml:space="preserve"> </v>
      </c>
      <c r="AU63" s="50" t="str">
        <f t="shared" si="0"/>
        <v xml:space="preserve"> </v>
      </c>
    </row>
    <row r="64" spans="1:47" ht="12" customHeight="1" x14ac:dyDescent="0.2">
      <c r="A64" s="148">
        <f>'S. Listesi'!B62</f>
        <v>59</v>
      </c>
      <c r="B64" s="47" t="str">
        <f>IF('S. Listesi'!C62=0," ",'S. Listesi'!C62)</f>
        <v xml:space="preserve"> </v>
      </c>
      <c r="C64" s="259" t="str">
        <f>IF('S. Listesi'!D62=0," ",'S. Listesi'!D62)</f>
        <v xml:space="preserve"> </v>
      </c>
      <c r="D64" s="259"/>
      <c r="E64" s="259"/>
      <c r="F64" s="139"/>
      <c r="G64" s="139"/>
      <c r="H64" s="139"/>
      <c r="I64" s="139"/>
      <c r="J64" s="139"/>
      <c r="K64" s="139"/>
      <c r="L64" s="139"/>
      <c r="M64" s="139"/>
      <c r="N64" s="139"/>
      <c r="O64" s="139"/>
      <c r="P64" s="139"/>
      <c r="Q64" s="139"/>
      <c r="R64" s="139"/>
      <c r="S64" s="48"/>
      <c r="T64" s="48"/>
      <c r="U64" s="48"/>
      <c r="V64" s="48"/>
      <c r="W64" s="48"/>
      <c r="X64" s="48"/>
      <c r="Y64" s="48"/>
      <c r="Z64" s="48"/>
      <c r="AA64" s="48"/>
      <c r="AB64" s="48"/>
      <c r="AC64" s="48"/>
      <c r="AD64" s="48"/>
      <c r="AE64" s="49"/>
      <c r="AF64" s="49"/>
      <c r="AG64" s="49"/>
      <c r="AH64" s="49"/>
      <c r="AI64" s="49"/>
      <c r="AJ64" s="49"/>
      <c r="AK64" s="49"/>
      <c r="AL64" s="49"/>
      <c r="AM64" s="49"/>
      <c r="AN64" s="49"/>
      <c r="AO64" s="49"/>
      <c r="AP64" s="49"/>
      <c r="AQ64" s="49"/>
      <c r="AR64" s="49"/>
      <c r="AS64" s="49"/>
      <c r="AT64" s="50" t="str">
        <f t="shared" si="1"/>
        <v xml:space="preserve"> </v>
      </c>
      <c r="AU64" s="50" t="str">
        <f t="shared" si="0"/>
        <v xml:space="preserve"> </v>
      </c>
    </row>
    <row r="65" spans="1:47" ht="12" customHeight="1" x14ac:dyDescent="0.2">
      <c r="A65" s="148">
        <f>'S. Listesi'!B63</f>
        <v>60</v>
      </c>
      <c r="B65" s="47" t="str">
        <f>IF('S. Listesi'!C63=0," ",'S. Listesi'!C63)</f>
        <v xml:space="preserve"> </v>
      </c>
      <c r="C65" s="259" t="str">
        <f>IF('S. Listesi'!D63=0," ",'S. Listesi'!D63)</f>
        <v xml:space="preserve"> </v>
      </c>
      <c r="D65" s="259"/>
      <c r="E65" s="259"/>
      <c r="F65" s="139"/>
      <c r="G65" s="139"/>
      <c r="H65" s="139"/>
      <c r="I65" s="139"/>
      <c r="J65" s="139"/>
      <c r="K65" s="139"/>
      <c r="L65" s="139"/>
      <c r="M65" s="139"/>
      <c r="N65" s="139"/>
      <c r="O65" s="139"/>
      <c r="P65" s="139"/>
      <c r="Q65" s="139"/>
      <c r="R65" s="139"/>
      <c r="S65" s="48"/>
      <c r="T65" s="48"/>
      <c r="U65" s="48"/>
      <c r="V65" s="48"/>
      <c r="W65" s="48"/>
      <c r="X65" s="48"/>
      <c r="Y65" s="48"/>
      <c r="Z65" s="48"/>
      <c r="AA65" s="49"/>
      <c r="AB65" s="49"/>
      <c r="AC65" s="49"/>
      <c r="AD65" s="49"/>
      <c r="AE65" s="49"/>
      <c r="AF65" s="49"/>
      <c r="AG65" s="49"/>
      <c r="AH65" s="49"/>
      <c r="AI65" s="49"/>
      <c r="AJ65" s="49"/>
      <c r="AK65" s="49"/>
      <c r="AL65" s="49"/>
      <c r="AM65" s="49"/>
      <c r="AN65" s="49"/>
      <c r="AO65" s="49"/>
      <c r="AP65" s="49"/>
      <c r="AQ65" s="49"/>
      <c r="AR65" s="49"/>
      <c r="AS65" s="49"/>
      <c r="AT65" s="50" t="str">
        <f t="shared" si="1"/>
        <v xml:space="preserve"> </v>
      </c>
      <c r="AU65" s="50" t="str">
        <f t="shared" si="0"/>
        <v xml:space="preserve"> </v>
      </c>
    </row>
    <row r="66" spans="1:47" ht="12" customHeight="1" x14ac:dyDescent="0.2">
      <c r="A66" s="148">
        <f>'S. Listesi'!B64</f>
        <v>61</v>
      </c>
      <c r="B66" s="47" t="str">
        <f>IF('S. Listesi'!C64=0," ",'S. Listesi'!C64)</f>
        <v xml:space="preserve"> </v>
      </c>
      <c r="C66" s="259" t="str">
        <f>IF('S. Listesi'!D64=0," ",'S. Listesi'!D64)</f>
        <v xml:space="preserve"> </v>
      </c>
      <c r="D66" s="259"/>
      <c r="E66" s="259"/>
      <c r="F66" s="139"/>
      <c r="G66" s="139"/>
      <c r="H66" s="139"/>
      <c r="I66" s="139"/>
      <c r="J66" s="139"/>
      <c r="K66" s="139"/>
      <c r="L66" s="139"/>
      <c r="M66" s="139"/>
      <c r="N66" s="139"/>
      <c r="O66" s="139"/>
      <c r="P66" s="139"/>
      <c r="Q66" s="139"/>
      <c r="R66" s="139"/>
      <c r="S66" s="48"/>
      <c r="T66" s="48"/>
      <c r="U66" s="48"/>
      <c r="V66" s="48"/>
      <c r="W66" s="48"/>
      <c r="X66" s="48"/>
      <c r="Y66" s="48"/>
      <c r="Z66" s="48"/>
      <c r="AA66" s="48"/>
      <c r="AB66" s="48"/>
      <c r="AC66" s="48"/>
      <c r="AD66" s="48"/>
      <c r="AE66" s="49"/>
      <c r="AF66" s="49"/>
      <c r="AG66" s="49"/>
      <c r="AH66" s="49"/>
      <c r="AI66" s="49"/>
      <c r="AJ66" s="49"/>
      <c r="AK66" s="49"/>
      <c r="AL66" s="49"/>
      <c r="AM66" s="49"/>
      <c r="AN66" s="49"/>
      <c r="AO66" s="49"/>
      <c r="AP66" s="49"/>
      <c r="AQ66" s="49"/>
      <c r="AR66" s="49"/>
      <c r="AS66" s="49"/>
      <c r="AT66" s="50" t="str">
        <f t="shared" si="1"/>
        <v xml:space="preserve"> </v>
      </c>
      <c r="AU66" s="50" t="str">
        <f t="shared" si="0"/>
        <v xml:space="preserve"> </v>
      </c>
    </row>
    <row r="67" spans="1:47" ht="12" customHeight="1" x14ac:dyDescent="0.2">
      <c r="A67" s="148">
        <f>'S. Listesi'!B65</f>
        <v>62</v>
      </c>
      <c r="B67" s="47" t="str">
        <f>IF('S. Listesi'!C65=0," ",'S. Listesi'!C65)</f>
        <v xml:space="preserve"> </v>
      </c>
      <c r="C67" s="259" t="str">
        <f>IF('S. Listesi'!D65=0," ",'S. Listesi'!D65)</f>
        <v xml:space="preserve"> </v>
      </c>
      <c r="D67" s="259"/>
      <c r="E67" s="259"/>
      <c r="F67" s="139"/>
      <c r="G67" s="139"/>
      <c r="H67" s="139"/>
      <c r="I67" s="139"/>
      <c r="J67" s="139"/>
      <c r="K67" s="139"/>
      <c r="L67" s="139"/>
      <c r="M67" s="139"/>
      <c r="N67" s="139"/>
      <c r="O67" s="139"/>
      <c r="P67" s="139"/>
      <c r="Q67" s="139"/>
      <c r="R67" s="139"/>
      <c r="S67" s="48"/>
      <c r="T67" s="48"/>
      <c r="U67" s="48"/>
      <c r="V67" s="48"/>
      <c r="W67" s="48"/>
      <c r="X67" s="48"/>
      <c r="Y67" s="48"/>
      <c r="Z67" s="48"/>
      <c r="AA67" s="49"/>
      <c r="AB67" s="49"/>
      <c r="AC67" s="49"/>
      <c r="AD67" s="49"/>
      <c r="AE67" s="49"/>
      <c r="AF67" s="49"/>
      <c r="AG67" s="49"/>
      <c r="AH67" s="49"/>
      <c r="AI67" s="49"/>
      <c r="AJ67" s="49"/>
      <c r="AK67" s="49"/>
      <c r="AL67" s="49"/>
      <c r="AM67" s="49"/>
      <c r="AN67" s="49"/>
      <c r="AO67" s="49"/>
      <c r="AP67" s="49"/>
      <c r="AQ67" s="49"/>
      <c r="AR67" s="49"/>
      <c r="AS67" s="49"/>
      <c r="AT67" s="50" t="str">
        <f t="shared" si="1"/>
        <v xml:space="preserve"> </v>
      </c>
      <c r="AU67" s="50" t="str">
        <f t="shared" si="0"/>
        <v xml:space="preserve"> </v>
      </c>
    </row>
    <row r="68" spans="1:47" ht="12" customHeight="1" x14ac:dyDescent="0.2">
      <c r="A68" s="148">
        <f>'S. Listesi'!B66</f>
        <v>63</v>
      </c>
      <c r="B68" s="47" t="str">
        <f>IF('S. Listesi'!C66=0," ",'S. Listesi'!C66)</f>
        <v xml:space="preserve"> </v>
      </c>
      <c r="C68" s="259" t="str">
        <f>IF('S. Listesi'!D66=0," ",'S. Listesi'!D66)</f>
        <v xml:space="preserve"> </v>
      </c>
      <c r="D68" s="259"/>
      <c r="E68" s="259"/>
      <c r="F68" s="139"/>
      <c r="G68" s="139"/>
      <c r="H68" s="139"/>
      <c r="I68" s="139"/>
      <c r="J68" s="139"/>
      <c r="K68" s="139"/>
      <c r="L68" s="139"/>
      <c r="M68" s="139"/>
      <c r="N68" s="139"/>
      <c r="O68" s="139"/>
      <c r="P68" s="139"/>
      <c r="Q68" s="139"/>
      <c r="R68" s="139"/>
      <c r="S68" s="48"/>
      <c r="T68" s="48"/>
      <c r="U68" s="48"/>
      <c r="V68" s="48"/>
      <c r="W68" s="48"/>
      <c r="X68" s="48"/>
      <c r="Y68" s="48"/>
      <c r="Z68" s="48"/>
      <c r="AA68" s="49"/>
      <c r="AB68" s="49"/>
      <c r="AC68" s="49"/>
      <c r="AD68" s="49"/>
      <c r="AE68" s="49"/>
      <c r="AF68" s="49"/>
      <c r="AG68" s="49"/>
      <c r="AH68" s="49"/>
      <c r="AI68" s="49"/>
      <c r="AJ68" s="49"/>
      <c r="AK68" s="49"/>
      <c r="AL68" s="49"/>
      <c r="AM68" s="49"/>
      <c r="AN68" s="49"/>
      <c r="AO68" s="49"/>
      <c r="AP68" s="49"/>
      <c r="AQ68" s="49"/>
      <c r="AR68" s="49"/>
      <c r="AS68" s="49"/>
      <c r="AT68" s="50" t="str">
        <f t="shared" si="1"/>
        <v xml:space="preserve"> </v>
      </c>
      <c r="AU68" s="50" t="str">
        <f t="shared" si="0"/>
        <v xml:space="preserve"> </v>
      </c>
    </row>
    <row r="69" spans="1:47" ht="12" customHeight="1" x14ac:dyDescent="0.2">
      <c r="A69" s="148">
        <f>'S. Listesi'!B67</f>
        <v>64</v>
      </c>
      <c r="B69" s="47" t="str">
        <f>IF('S. Listesi'!C67=0," ",'S. Listesi'!C67)</f>
        <v xml:space="preserve"> </v>
      </c>
      <c r="C69" s="259" t="str">
        <f>IF('S. Listesi'!D67=0," ",'S. Listesi'!D67)</f>
        <v xml:space="preserve"> </v>
      </c>
      <c r="D69" s="259"/>
      <c r="E69" s="259"/>
      <c r="F69" s="139"/>
      <c r="G69" s="139"/>
      <c r="H69" s="139"/>
      <c r="I69" s="139"/>
      <c r="J69" s="139"/>
      <c r="K69" s="139"/>
      <c r="L69" s="139"/>
      <c r="M69" s="139"/>
      <c r="N69" s="139"/>
      <c r="O69" s="139"/>
      <c r="P69" s="139"/>
      <c r="Q69" s="139"/>
      <c r="R69" s="139"/>
      <c r="S69" s="48"/>
      <c r="T69" s="48"/>
      <c r="U69" s="48"/>
      <c r="V69" s="48"/>
      <c r="W69" s="48"/>
      <c r="X69" s="48"/>
      <c r="Y69" s="48"/>
      <c r="Z69" s="48"/>
      <c r="AA69" s="49"/>
      <c r="AB69" s="49"/>
      <c r="AC69" s="49"/>
      <c r="AD69" s="49"/>
      <c r="AE69" s="49"/>
      <c r="AF69" s="49"/>
      <c r="AG69" s="49"/>
      <c r="AH69" s="49"/>
      <c r="AI69" s="49"/>
      <c r="AJ69" s="49"/>
      <c r="AK69" s="49"/>
      <c r="AL69" s="49"/>
      <c r="AM69" s="49"/>
      <c r="AN69" s="49"/>
      <c r="AO69" s="49"/>
      <c r="AP69" s="49"/>
      <c r="AQ69" s="49"/>
      <c r="AR69" s="49"/>
      <c r="AS69" s="49"/>
      <c r="AT69" s="50" t="str">
        <f t="shared" si="1"/>
        <v xml:space="preserve"> </v>
      </c>
      <c r="AU69" s="50" t="str">
        <f t="shared" si="0"/>
        <v xml:space="preserve"> </v>
      </c>
    </row>
    <row r="70" spans="1:47" ht="12" customHeight="1" x14ac:dyDescent="0.2">
      <c r="A70" s="148">
        <f>'S. Listesi'!B68</f>
        <v>65</v>
      </c>
      <c r="B70" s="47" t="str">
        <f>IF('S. Listesi'!C68=0," ",'S. Listesi'!C68)</f>
        <v xml:space="preserve"> </v>
      </c>
      <c r="C70" s="259" t="str">
        <f>IF('S. Listesi'!D68=0," ",'S. Listesi'!D68)</f>
        <v xml:space="preserve"> </v>
      </c>
      <c r="D70" s="259"/>
      <c r="E70" s="259"/>
      <c r="F70" s="139"/>
      <c r="G70" s="139"/>
      <c r="H70" s="139"/>
      <c r="I70" s="139"/>
      <c r="J70" s="139"/>
      <c r="K70" s="139"/>
      <c r="L70" s="139"/>
      <c r="M70" s="139"/>
      <c r="N70" s="139"/>
      <c r="O70" s="139"/>
      <c r="P70" s="139"/>
      <c r="Q70" s="139"/>
      <c r="R70" s="139"/>
      <c r="S70" s="48"/>
      <c r="T70" s="48"/>
      <c r="U70" s="48"/>
      <c r="V70" s="48"/>
      <c r="W70" s="48"/>
      <c r="X70" s="48"/>
      <c r="Y70" s="48"/>
      <c r="Z70" s="48"/>
      <c r="AA70" s="49"/>
      <c r="AB70" s="49"/>
      <c r="AC70" s="49"/>
      <c r="AD70" s="49"/>
      <c r="AE70" s="49"/>
      <c r="AF70" s="49"/>
      <c r="AG70" s="49"/>
      <c r="AH70" s="49"/>
      <c r="AI70" s="49"/>
      <c r="AJ70" s="49"/>
      <c r="AK70" s="49"/>
      <c r="AL70" s="49"/>
      <c r="AM70" s="49"/>
      <c r="AN70" s="49"/>
      <c r="AO70" s="49"/>
      <c r="AP70" s="49"/>
      <c r="AQ70" s="49"/>
      <c r="AR70" s="49"/>
      <c r="AS70" s="49"/>
      <c r="AT70" s="50" t="str">
        <f t="shared" si="1"/>
        <v xml:space="preserve"> </v>
      </c>
      <c r="AU70" s="50" t="str">
        <f t="shared" si="0"/>
        <v xml:space="preserve"> </v>
      </c>
    </row>
    <row r="71" spans="1:47" ht="12" customHeight="1" x14ac:dyDescent="0.2">
      <c r="A71" s="148">
        <f>'S. Listesi'!B69</f>
        <v>66</v>
      </c>
      <c r="B71" s="47" t="str">
        <f>IF('S. Listesi'!C69=0," ",'S. Listesi'!C69)</f>
        <v xml:space="preserve"> </v>
      </c>
      <c r="C71" s="259" t="str">
        <f>IF('S. Listesi'!D69=0," ",'S. Listesi'!D69)</f>
        <v xml:space="preserve"> </v>
      </c>
      <c r="D71" s="259"/>
      <c r="E71" s="259"/>
      <c r="F71" s="139"/>
      <c r="G71" s="139"/>
      <c r="H71" s="139"/>
      <c r="I71" s="139"/>
      <c r="J71" s="139"/>
      <c r="K71" s="139"/>
      <c r="L71" s="139"/>
      <c r="M71" s="139"/>
      <c r="N71" s="139"/>
      <c r="O71" s="139"/>
      <c r="P71" s="139"/>
      <c r="Q71" s="139"/>
      <c r="R71" s="139"/>
      <c r="S71" s="48"/>
      <c r="T71" s="48"/>
      <c r="U71" s="48"/>
      <c r="V71" s="48"/>
      <c r="W71" s="48"/>
      <c r="X71" s="48"/>
      <c r="Y71" s="48"/>
      <c r="Z71" s="48"/>
      <c r="AA71" s="49"/>
      <c r="AB71" s="49"/>
      <c r="AC71" s="49"/>
      <c r="AD71" s="49"/>
      <c r="AE71" s="49"/>
      <c r="AF71" s="49"/>
      <c r="AG71" s="49"/>
      <c r="AH71" s="49"/>
      <c r="AI71" s="49"/>
      <c r="AJ71" s="49"/>
      <c r="AK71" s="49"/>
      <c r="AL71" s="49"/>
      <c r="AM71" s="49"/>
      <c r="AN71" s="49"/>
      <c r="AO71" s="49"/>
      <c r="AP71" s="49"/>
      <c r="AQ71" s="49"/>
      <c r="AR71" s="49"/>
      <c r="AS71" s="49"/>
      <c r="AT71" s="50" t="str">
        <f t="shared" ref="AT71:AT85" si="2">IF(COUNTBLANK(F71:AS71)=COLUMNS(F71:AS71)," ",IF(SUM(F71:AS71)=0,0,SUM(F71:AS71)))</f>
        <v xml:space="preserve"> </v>
      </c>
      <c r="AU71" s="50" t="str">
        <f t="shared" si="0"/>
        <v xml:space="preserve"> </v>
      </c>
    </row>
    <row r="72" spans="1:47" ht="12" customHeight="1" x14ac:dyDescent="0.2">
      <c r="A72" s="148">
        <f>'S. Listesi'!B70</f>
        <v>67</v>
      </c>
      <c r="B72" s="47" t="str">
        <f>IF('S. Listesi'!C70=0," ",'S. Listesi'!C70)</f>
        <v xml:space="preserve"> </v>
      </c>
      <c r="C72" s="259" t="str">
        <f>IF('S. Listesi'!D70=0," ",'S. Listesi'!D70)</f>
        <v xml:space="preserve"> </v>
      </c>
      <c r="D72" s="259"/>
      <c r="E72" s="259"/>
      <c r="F72" s="139"/>
      <c r="G72" s="139"/>
      <c r="H72" s="139"/>
      <c r="I72" s="139"/>
      <c r="J72" s="139"/>
      <c r="K72" s="139"/>
      <c r="L72" s="139"/>
      <c r="M72" s="139"/>
      <c r="N72" s="139"/>
      <c r="O72" s="139"/>
      <c r="P72" s="139"/>
      <c r="Q72" s="139"/>
      <c r="R72" s="139"/>
      <c r="S72" s="48"/>
      <c r="T72" s="48"/>
      <c r="U72" s="48"/>
      <c r="V72" s="48"/>
      <c r="W72" s="48"/>
      <c r="X72" s="48"/>
      <c r="Y72" s="48"/>
      <c r="Z72" s="49"/>
      <c r="AA72" s="49"/>
      <c r="AB72" s="49"/>
      <c r="AC72" s="49"/>
      <c r="AD72" s="49"/>
      <c r="AE72" s="49"/>
      <c r="AF72" s="49"/>
      <c r="AG72" s="49"/>
      <c r="AH72" s="49"/>
      <c r="AI72" s="49"/>
      <c r="AJ72" s="49"/>
      <c r="AK72" s="49"/>
      <c r="AL72" s="49"/>
      <c r="AM72" s="49"/>
      <c r="AN72" s="49"/>
      <c r="AO72" s="49"/>
      <c r="AP72" s="49"/>
      <c r="AQ72" s="49"/>
      <c r="AR72" s="49"/>
      <c r="AS72" s="49"/>
      <c r="AT72" s="50" t="str">
        <f t="shared" si="2"/>
        <v xml:space="preserve"> </v>
      </c>
      <c r="AU72" s="50" t="str">
        <f t="shared" si="0"/>
        <v xml:space="preserve"> </v>
      </c>
    </row>
    <row r="73" spans="1:47" ht="12" customHeight="1" x14ac:dyDescent="0.2">
      <c r="A73" s="148">
        <f>'S. Listesi'!B71</f>
        <v>68</v>
      </c>
      <c r="B73" s="47" t="str">
        <f>IF('S. Listesi'!C71=0," ",'S. Listesi'!C71)</f>
        <v xml:space="preserve"> </v>
      </c>
      <c r="C73" s="259" t="str">
        <f>IF('S. Listesi'!D71=0," ",'S. Listesi'!D71)</f>
        <v xml:space="preserve"> </v>
      </c>
      <c r="D73" s="259"/>
      <c r="E73" s="259"/>
      <c r="F73" s="139"/>
      <c r="G73" s="139"/>
      <c r="H73" s="139"/>
      <c r="I73" s="139"/>
      <c r="J73" s="139"/>
      <c r="K73" s="139"/>
      <c r="L73" s="139"/>
      <c r="M73" s="139"/>
      <c r="N73" s="139"/>
      <c r="O73" s="139"/>
      <c r="P73" s="139"/>
      <c r="Q73" s="139"/>
      <c r="R73" s="139"/>
      <c r="S73" s="48"/>
      <c r="T73" s="48"/>
      <c r="U73" s="48"/>
      <c r="V73" s="48"/>
      <c r="W73" s="48"/>
      <c r="X73" s="48"/>
      <c r="Y73" s="48"/>
      <c r="Z73" s="49"/>
      <c r="AA73" s="49"/>
      <c r="AB73" s="49"/>
      <c r="AC73" s="49"/>
      <c r="AD73" s="49"/>
      <c r="AE73" s="49"/>
      <c r="AF73" s="49"/>
      <c r="AG73" s="49"/>
      <c r="AH73" s="49"/>
      <c r="AI73" s="49"/>
      <c r="AJ73" s="49"/>
      <c r="AK73" s="49"/>
      <c r="AL73" s="49"/>
      <c r="AM73" s="49"/>
      <c r="AN73" s="49"/>
      <c r="AO73" s="49"/>
      <c r="AP73" s="49"/>
      <c r="AQ73" s="49"/>
      <c r="AR73" s="49"/>
      <c r="AS73" s="49"/>
      <c r="AT73" s="50" t="str">
        <f t="shared" si="2"/>
        <v xml:space="preserve"> </v>
      </c>
      <c r="AU73" s="50" t="str">
        <f t="shared" si="0"/>
        <v xml:space="preserve"> </v>
      </c>
    </row>
    <row r="74" spans="1:47" ht="12" customHeight="1" x14ac:dyDescent="0.2">
      <c r="A74" s="148">
        <f>'S. Listesi'!B72</f>
        <v>69</v>
      </c>
      <c r="B74" s="47" t="str">
        <f>IF('S. Listesi'!C72=0," ",'S. Listesi'!C72)</f>
        <v xml:space="preserve"> </v>
      </c>
      <c r="C74" s="259" t="str">
        <f>IF('S. Listesi'!D72=0," ",'S. Listesi'!D72)</f>
        <v xml:space="preserve"> </v>
      </c>
      <c r="D74" s="259"/>
      <c r="E74" s="259"/>
      <c r="F74" s="139"/>
      <c r="G74" s="139"/>
      <c r="H74" s="139"/>
      <c r="I74" s="139"/>
      <c r="J74" s="139"/>
      <c r="K74" s="139"/>
      <c r="L74" s="139"/>
      <c r="M74" s="139"/>
      <c r="N74" s="139"/>
      <c r="O74" s="139"/>
      <c r="P74" s="139"/>
      <c r="Q74" s="139"/>
      <c r="R74" s="139"/>
      <c r="S74" s="48"/>
      <c r="T74" s="48"/>
      <c r="U74" s="48"/>
      <c r="V74" s="48"/>
      <c r="W74" s="48"/>
      <c r="X74" s="48"/>
      <c r="Y74" s="48"/>
      <c r="Z74" s="49"/>
      <c r="AA74" s="49"/>
      <c r="AB74" s="49"/>
      <c r="AC74" s="49"/>
      <c r="AD74" s="49"/>
      <c r="AE74" s="49"/>
      <c r="AF74" s="49"/>
      <c r="AG74" s="49"/>
      <c r="AH74" s="49"/>
      <c r="AI74" s="49"/>
      <c r="AJ74" s="49"/>
      <c r="AK74" s="49"/>
      <c r="AL74" s="49"/>
      <c r="AM74" s="49"/>
      <c r="AN74" s="49"/>
      <c r="AO74" s="49"/>
      <c r="AP74" s="49"/>
      <c r="AQ74" s="49"/>
      <c r="AR74" s="49"/>
      <c r="AS74" s="49"/>
      <c r="AT74" s="50" t="str">
        <f t="shared" si="2"/>
        <v xml:space="preserve"> </v>
      </c>
      <c r="AU74" s="50" t="str">
        <f t="shared" si="0"/>
        <v xml:space="preserve"> </v>
      </c>
    </row>
    <row r="75" spans="1:47" ht="12" customHeight="1" x14ac:dyDescent="0.2">
      <c r="A75" s="148">
        <f>'S. Listesi'!B73</f>
        <v>70</v>
      </c>
      <c r="B75" s="47" t="str">
        <f>IF('S. Listesi'!C73=0," ",'S. Listesi'!C73)</f>
        <v xml:space="preserve"> </v>
      </c>
      <c r="C75" s="259" t="str">
        <f>IF('S. Listesi'!D73=0," ",'S. Listesi'!D73)</f>
        <v xml:space="preserve"> </v>
      </c>
      <c r="D75" s="259"/>
      <c r="E75" s="259"/>
      <c r="F75" s="139"/>
      <c r="G75" s="139"/>
      <c r="H75" s="139"/>
      <c r="I75" s="139"/>
      <c r="J75" s="139"/>
      <c r="K75" s="139"/>
      <c r="L75" s="139"/>
      <c r="M75" s="139"/>
      <c r="N75" s="139"/>
      <c r="O75" s="139"/>
      <c r="P75" s="139"/>
      <c r="Q75" s="139"/>
      <c r="R75" s="139"/>
      <c r="S75" s="48"/>
      <c r="T75" s="48"/>
      <c r="U75" s="48"/>
      <c r="V75" s="48"/>
      <c r="W75" s="48"/>
      <c r="X75" s="48"/>
      <c r="Y75" s="48"/>
      <c r="Z75" s="49"/>
      <c r="AA75" s="49"/>
      <c r="AB75" s="49"/>
      <c r="AC75" s="49"/>
      <c r="AD75" s="49"/>
      <c r="AE75" s="49"/>
      <c r="AF75" s="49"/>
      <c r="AG75" s="49"/>
      <c r="AH75" s="49"/>
      <c r="AI75" s="49"/>
      <c r="AJ75" s="49"/>
      <c r="AK75" s="49"/>
      <c r="AL75" s="49"/>
      <c r="AM75" s="49"/>
      <c r="AN75" s="49"/>
      <c r="AO75" s="49"/>
      <c r="AP75" s="49"/>
      <c r="AQ75" s="49"/>
      <c r="AR75" s="49"/>
      <c r="AS75" s="49"/>
      <c r="AT75" s="50" t="str">
        <f t="shared" si="2"/>
        <v xml:space="preserve"> </v>
      </c>
      <c r="AU75" s="50" t="str">
        <f t="shared" si="0"/>
        <v xml:space="preserve"> </v>
      </c>
    </row>
    <row r="76" spans="1:47" ht="12" customHeight="1" x14ac:dyDescent="0.2">
      <c r="A76" s="148">
        <f>'S. Listesi'!B74</f>
        <v>71</v>
      </c>
      <c r="B76" s="47" t="str">
        <f>IF('S. Listesi'!C74=0," ",'S. Listesi'!C74)</f>
        <v xml:space="preserve"> </v>
      </c>
      <c r="C76" s="259" t="str">
        <f>IF('S. Listesi'!D74=0," ",'S. Listesi'!D74)</f>
        <v xml:space="preserve"> </v>
      </c>
      <c r="D76" s="259"/>
      <c r="E76" s="259"/>
      <c r="F76" s="139"/>
      <c r="G76" s="139"/>
      <c r="H76" s="139"/>
      <c r="I76" s="139"/>
      <c r="J76" s="139"/>
      <c r="K76" s="139"/>
      <c r="L76" s="139"/>
      <c r="M76" s="139"/>
      <c r="N76" s="139"/>
      <c r="O76" s="139"/>
      <c r="P76" s="139"/>
      <c r="Q76" s="139"/>
      <c r="R76" s="139"/>
      <c r="S76" s="48"/>
      <c r="T76" s="48"/>
      <c r="U76" s="48"/>
      <c r="V76" s="48"/>
      <c r="W76" s="48"/>
      <c r="X76" s="48"/>
      <c r="Y76" s="48"/>
      <c r="Z76" s="49"/>
      <c r="AA76" s="49"/>
      <c r="AB76" s="49"/>
      <c r="AC76" s="49"/>
      <c r="AD76" s="49"/>
      <c r="AE76" s="49"/>
      <c r="AF76" s="49"/>
      <c r="AG76" s="49"/>
      <c r="AH76" s="49"/>
      <c r="AI76" s="49"/>
      <c r="AJ76" s="49"/>
      <c r="AK76" s="49"/>
      <c r="AL76" s="49"/>
      <c r="AM76" s="49"/>
      <c r="AN76" s="49"/>
      <c r="AO76" s="49"/>
      <c r="AP76" s="49"/>
      <c r="AQ76" s="49"/>
      <c r="AR76" s="49"/>
      <c r="AS76" s="49"/>
      <c r="AT76" s="50" t="str">
        <f t="shared" si="2"/>
        <v xml:space="preserve"> </v>
      </c>
      <c r="AU76" s="50" t="str">
        <f t="shared" si="0"/>
        <v xml:space="preserve"> </v>
      </c>
    </row>
    <row r="77" spans="1:47" ht="12" customHeight="1" x14ac:dyDescent="0.2">
      <c r="A77" s="148">
        <f>'S. Listesi'!B75</f>
        <v>72</v>
      </c>
      <c r="B77" s="47" t="str">
        <f>IF('S. Listesi'!C75=0," ",'S. Listesi'!C75)</f>
        <v xml:space="preserve"> </v>
      </c>
      <c r="C77" s="259" t="str">
        <f>IF('S. Listesi'!D75=0," ",'S. Listesi'!D75)</f>
        <v xml:space="preserve"> </v>
      </c>
      <c r="D77" s="259"/>
      <c r="E77" s="259"/>
      <c r="F77" s="139"/>
      <c r="G77" s="139"/>
      <c r="H77" s="139"/>
      <c r="I77" s="139"/>
      <c r="J77" s="139"/>
      <c r="K77" s="139"/>
      <c r="L77" s="139"/>
      <c r="M77" s="139"/>
      <c r="N77" s="139"/>
      <c r="O77" s="139"/>
      <c r="P77" s="139"/>
      <c r="Q77" s="139"/>
      <c r="R77" s="139"/>
      <c r="S77" s="48"/>
      <c r="T77" s="48"/>
      <c r="U77" s="48"/>
      <c r="V77" s="48"/>
      <c r="W77" s="48"/>
      <c r="X77" s="48"/>
      <c r="Y77" s="48"/>
      <c r="Z77" s="49"/>
      <c r="AA77" s="49"/>
      <c r="AB77" s="49"/>
      <c r="AC77" s="49"/>
      <c r="AD77" s="49"/>
      <c r="AE77" s="49"/>
      <c r="AF77" s="49"/>
      <c r="AG77" s="49"/>
      <c r="AH77" s="49"/>
      <c r="AI77" s="49"/>
      <c r="AJ77" s="49"/>
      <c r="AK77" s="49"/>
      <c r="AL77" s="49"/>
      <c r="AM77" s="49"/>
      <c r="AN77" s="49"/>
      <c r="AO77" s="49"/>
      <c r="AP77" s="49"/>
      <c r="AQ77" s="49"/>
      <c r="AR77" s="49"/>
      <c r="AS77" s="49"/>
      <c r="AT77" s="50" t="str">
        <f t="shared" si="2"/>
        <v xml:space="preserve"> </v>
      </c>
      <c r="AU77" s="50" t="str">
        <f t="shared" si="0"/>
        <v xml:space="preserve"> </v>
      </c>
    </row>
    <row r="78" spans="1:47" ht="12" customHeight="1" x14ac:dyDescent="0.2">
      <c r="A78" s="148">
        <f>'S. Listesi'!B76</f>
        <v>73</v>
      </c>
      <c r="B78" s="47" t="str">
        <f>IF('S. Listesi'!C76=0," ",'S. Listesi'!C76)</f>
        <v xml:space="preserve"> </v>
      </c>
      <c r="C78" s="259" t="str">
        <f>IF('S. Listesi'!D76=0," ",'S. Listesi'!D76)</f>
        <v xml:space="preserve"> </v>
      </c>
      <c r="D78" s="259"/>
      <c r="E78" s="259"/>
      <c r="F78" s="139"/>
      <c r="G78" s="139"/>
      <c r="H78" s="139"/>
      <c r="I78" s="139"/>
      <c r="J78" s="139"/>
      <c r="K78" s="139"/>
      <c r="L78" s="139"/>
      <c r="M78" s="139"/>
      <c r="N78" s="139"/>
      <c r="O78" s="139"/>
      <c r="P78" s="139"/>
      <c r="Q78" s="139"/>
      <c r="R78" s="139"/>
      <c r="S78" s="48"/>
      <c r="T78" s="48"/>
      <c r="U78" s="48"/>
      <c r="V78" s="48"/>
      <c r="W78" s="48"/>
      <c r="X78" s="48"/>
      <c r="Y78" s="48"/>
      <c r="Z78" s="49"/>
      <c r="AA78" s="49"/>
      <c r="AB78" s="49"/>
      <c r="AC78" s="49"/>
      <c r="AD78" s="49"/>
      <c r="AE78" s="49"/>
      <c r="AF78" s="49"/>
      <c r="AG78" s="49"/>
      <c r="AH78" s="49"/>
      <c r="AI78" s="49"/>
      <c r="AJ78" s="49"/>
      <c r="AK78" s="49"/>
      <c r="AL78" s="49"/>
      <c r="AM78" s="49"/>
      <c r="AN78" s="49"/>
      <c r="AO78" s="49"/>
      <c r="AP78" s="49"/>
      <c r="AQ78" s="49"/>
      <c r="AR78" s="49"/>
      <c r="AS78" s="49"/>
      <c r="AT78" s="50" t="str">
        <f t="shared" si="2"/>
        <v xml:space="preserve"> </v>
      </c>
      <c r="AU78" s="50" t="str">
        <f t="shared" si="0"/>
        <v xml:space="preserve"> </v>
      </c>
    </row>
    <row r="79" spans="1:47" ht="12" customHeight="1" x14ac:dyDescent="0.2">
      <c r="A79" s="148">
        <f>'S. Listesi'!B77</f>
        <v>74</v>
      </c>
      <c r="B79" s="47" t="str">
        <f>IF('S. Listesi'!C77=0," ",'S. Listesi'!C77)</f>
        <v xml:space="preserve"> </v>
      </c>
      <c r="C79" s="259" t="str">
        <f>IF('S. Listesi'!D77=0," ",'S. Listesi'!D77)</f>
        <v xml:space="preserve"> </v>
      </c>
      <c r="D79" s="259"/>
      <c r="E79" s="259"/>
      <c r="F79" s="139"/>
      <c r="G79" s="139"/>
      <c r="H79" s="139"/>
      <c r="I79" s="139"/>
      <c r="J79" s="139"/>
      <c r="K79" s="48"/>
      <c r="L79" s="48"/>
      <c r="M79" s="48"/>
      <c r="N79" s="48"/>
      <c r="O79" s="48"/>
      <c r="P79" s="48"/>
      <c r="Q79" s="48"/>
      <c r="R79" s="48"/>
      <c r="S79" s="48"/>
      <c r="T79" s="48"/>
      <c r="U79" s="48"/>
      <c r="V79" s="48"/>
      <c r="W79" s="48"/>
      <c r="X79" s="48"/>
      <c r="Y79" s="48"/>
      <c r="Z79" s="49"/>
      <c r="AA79" s="49"/>
      <c r="AB79" s="49"/>
      <c r="AC79" s="49"/>
      <c r="AD79" s="49"/>
      <c r="AE79" s="49"/>
      <c r="AF79" s="49"/>
      <c r="AG79" s="49"/>
      <c r="AH79" s="49"/>
      <c r="AI79" s="49"/>
      <c r="AJ79" s="49"/>
      <c r="AK79" s="49"/>
      <c r="AL79" s="49"/>
      <c r="AM79" s="49"/>
      <c r="AN79" s="49"/>
      <c r="AO79" s="49"/>
      <c r="AP79" s="49"/>
      <c r="AQ79" s="49"/>
      <c r="AR79" s="49"/>
      <c r="AS79" s="49"/>
      <c r="AT79" s="50" t="str">
        <f t="shared" si="2"/>
        <v xml:space="preserve"> </v>
      </c>
      <c r="AU79" s="50" t="str">
        <f t="shared" si="0"/>
        <v xml:space="preserve"> </v>
      </c>
    </row>
    <row r="80" spans="1:47" ht="12" customHeight="1" x14ac:dyDescent="0.2">
      <c r="A80" s="148">
        <f>'S. Listesi'!B78</f>
        <v>75</v>
      </c>
      <c r="B80" s="47" t="str">
        <f>IF('S. Listesi'!C78=0," ",'S. Listesi'!C78)</f>
        <v xml:space="preserve"> </v>
      </c>
      <c r="C80" s="259" t="str">
        <f>IF('S. Listesi'!D78=0," ",'S. Listesi'!D78)</f>
        <v xml:space="preserve"> </v>
      </c>
      <c r="D80" s="259"/>
      <c r="E80" s="259"/>
      <c r="F80" s="139"/>
      <c r="G80" s="139"/>
      <c r="H80" s="139"/>
      <c r="I80" s="139"/>
      <c r="J80" s="139"/>
      <c r="K80" s="48"/>
      <c r="L80" s="48"/>
      <c r="M80" s="48"/>
      <c r="N80" s="48"/>
      <c r="O80" s="48"/>
      <c r="P80" s="48"/>
      <c r="Q80" s="48"/>
      <c r="R80" s="48"/>
      <c r="S80" s="48"/>
      <c r="T80" s="48"/>
      <c r="U80" s="48"/>
      <c r="V80" s="48"/>
      <c r="W80" s="48"/>
      <c r="X80" s="48"/>
      <c r="Y80" s="48"/>
      <c r="Z80" s="49"/>
      <c r="AA80" s="49"/>
      <c r="AB80" s="49"/>
      <c r="AC80" s="49"/>
      <c r="AD80" s="49"/>
      <c r="AE80" s="49"/>
      <c r="AF80" s="49"/>
      <c r="AG80" s="49"/>
      <c r="AH80" s="49"/>
      <c r="AI80" s="49"/>
      <c r="AJ80" s="49"/>
      <c r="AK80" s="49"/>
      <c r="AL80" s="49"/>
      <c r="AM80" s="49"/>
      <c r="AN80" s="49"/>
      <c r="AO80" s="49"/>
      <c r="AP80" s="49"/>
      <c r="AQ80" s="49"/>
      <c r="AR80" s="49"/>
      <c r="AS80" s="49"/>
      <c r="AT80" s="50" t="str">
        <f t="shared" si="2"/>
        <v xml:space="preserve"> </v>
      </c>
      <c r="AU80" s="50" t="str">
        <f t="shared" si="0"/>
        <v xml:space="preserve"> </v>
      </c>
    </row>
    <row r="81" spans="1:47" ht="12" customHeight="1" x14ac:dyDescent="0.2">
      <c r="A81" s="148">
        <f>'S. Listesi'!B79</f>
        <v>76</v>
      </c>
      <c r="B81" s="47" t="str">
        <f>IF('S. Listesi'!C79=0," ",'S. Listesi'!C79)</f>
        <v xml:space="preserve"> </v>
      </c>
      <c r="C81" s="259" t="str">
        <f>IF('S. Listesi'!D79=0," ",'S. Listesi'!D79)</f>
        <v xml:space="preserve"> </v>
      </c>
      <c r="D81" s="259"/>
      <c r="E81" s="259"/>
      <c r="F81" s="139"/>
      <c r="G81" s="139"/>
      <c r="H81" s="139"/>
      <c r="I81" s="139"/>
      <c r="J81" s="139"/>
      <c r="K81" s="48"/>
      <c r="L81" s="48"/>
      <c r="M81" s="48"/>
      <c r="N81" s="48"/>
      <c r="O81" s="48"/>
      <c r="P81" s="48"/>
      <c r="Q81" s="48"/>
      <c r="R81" s="48"/>
      <c r="S81" s="48"/>
      <c r="T81" s="48"/>
      <c r="U81" s="48"/>
      <c r="V81" s="48"/>
      <c r="W81" s="48"/>
      <c r="X81" s="48"/>
      <c r="Y81" s="48"/>
      <c r="Z81" s="49"/>
      <c r="AA81" s="49"/>
      <c r="AB81" s="49"/>
      <c r="AC81" s="49"/>
      <c r="AD81" s="49"/>
      <c r="AE81" s="49"/>
      <c r="AF81" s="49"/>
      <c r="AG81" s="49"/>
      <c r="AH81" s="49"/>
      <c r="AI81" s="49"/>
      <c r="AJ81" s="49"/>
      <c r="AK81" s="49"/>
      <c r="AL81" s="49"/>
      <c r="AM81" s="49"/>
      <c r="AN81" s="49"/>
      <c r="AO81" s="49"/>
      <c r="AP81" s="49"/>
      <c r="AQ81" s="49"/>
      <c r="AR81" s="49"/>
      <c r="AS81" s="49"/>
      <c r="AT81" s="50" t="str">
        <f t="shared" si="2"/>
        <v xml:space="preserve"> </v>
      </c>
      <c r="AU81" s="50" t="str">
        <f t="shared" si="0"/>
        <v xml:space="preserve"> </v>
      </c>
    </row>
    <row r="82" spans="1:47" ht="12" customHeight="1" x14ac:dyDescent="0.2">
      <c r="A82" s="148">
        <f>'S. Listesi'!B80</f>
        <v>77</v>
      </c>
      <c r="B82" s="47" t="str">
        <f>IF('S. Listesi'!C80=0," ",'S. Listesi'!C80)</f>
        <v xml:space="preserve"> </v>
      </c>
      <c r="C82" s="259" t="str">
        <f>IF('S. Listesi'!D80=0," ",'S. Listesi'!D80)</f>
        <v xml:space="preserve"> </v>
      </c>
      <c r="D82" s="259"/>
      <c r="E82" s="259"/>
      <c r="F82" s="139"/>
      <c r="G82" s="139"/>
      <c r="H82" s="139"/>
      <c r="I82" s="139"/>
      <c r="J82" s="139"/>
      <c r="K82" s="48"/>
      <c r="L82" s="48"/>
      <c r="M82" s="48"/>
      <c r="N82" s="48"/>
      <c r="O82" s="48"/>
      <c r="P82" s="48"/>
      <c r="Q82" s="48"/>
      <c r="R82" s="48"/>
      <c r="S82" s="48"/>
      <c r="T82" s="48"/>
      <c r="U82" s="48"/>
      <c r="V82" s="48"/>
      <c r="W82" s="48"/>
      <c r="X82" s="48"/>
      <c r="Y82" s="48"/>
      <c r="Z82" s="49"/>
      <c r="AA82" s="49"/>
      <c r="AB82" s="49"/>
      <c r="AC82" s="49"/>
      <c r="AD82" s="49"/>
      <c r="AE82" s="49"/>
      <c r="AF82" s="49"/>
      <c r="AG82" s="49"/>
      <c r="AH82" s="49"/>
      <c r="AI82" s="49"/>
      <c r="AJ82" s="49"/>
      <c r="AK82" s="49"/>
      <c r="AL82" s="49"/>
      <c r="AM82" s="49"/>
      <c r="AN82" s="49"/>
      <c r="AO82" s="49"/>
      <c r="AP82" s="49"/>
      <c r="AQ82" s="49"/>
      <c r="AR82" s="49"/>
      <c r="AS82" s="49"/>
      <c r="AT82" s="50" t="str">
        <f t="shared" si="2"/>
        <v xml:space="preserve"> </v>
      </c>
      <c r="AU82" s="50" t="str">
        <f t="shared" si="0"/>
        <v xml:space="preserve"> </v>
      </c>
    </row>
    <row r="83" spans="1:47" ht="12" customHeight="1" x14ac:dyDescent="0.2">
      <c r="A83" s="148">
        <f>'S. Listesi'!B81</f>
        <v>78</v>
      </c>
      <c r="B83" s="47" t="str">
        <f>IF('S. Listesi'!C81=0," ",'S. Listesi'!C81)</f>
        <v xml:space="preserve"> </v>
      </c>
      <c r="C83" s="259" t="str">
        <f>IF('S. Listesi'!D81=0," ",'S. Listesi'!D81)</f>
        <v xml:space="preserve"> </v>
      </c>
      <c r="D83" s="259"/>
      <c r="E83" s="259"/>
      <c r="F83" s="139"/>
      <c r="G83" s="139"/>
      <c r="H83" s="139"/>
      <c r="I83" s="139"/>
      <c r="J83" s="139"/>
      <c r="K83" s="48"/>
      <c r="L83" s="48"/>
      <c r="M83" s="48"/>
      <c r="N83" s="48"/>
      <c r="O83" s="48"/>
      <c r="P83" s="48"/>
      <c r="Q83" s="48"/>
      <c r="R83" s="48"/>
      <c r="S83" s="48"/>
      <c r="T83" s="48"/>
      <c r="U83" s="48"/>
      <c r="V83" s="48"/>
      <c r="W83" s="48"/>
      <c r="X83" s="48"/>
      <c r="Y83" s="48"/>
      <c r="Z83" s="49"/>
      <c r="AA83" s="49"/>
      <c r="AB83" s="49"/>
      <c r="AC83" s="49"/>
      <c r="AD83" s="49"/>
      <c r="AE83" s="49"/>
      <c r="AF83" s="49"/>
      <c r="AG83" s="49"/>
      <c r="AH83" s="49"/>
      <c r="AI83" s="49"/>
      <c r="AJ83" s="49"/>
      <c r="AK83" s="49"/>
      <c r="AL83" s="49"/>
      <c r="AM83" s="49"/>
      <c r="AN83" s="49"/>
      <c r="AO83" s="49"/>
      <c r="AP83" s="49"/>
      <c r="AQ83" s="49"/>
      <c r="AR83" s="49"/>
      <c r="AS83" s="49"/>
      <c r="AT83" s="50" t="str">
        <f t="shared" si="2"/>
        <v xml:space="preserve"> </v>
      </c>
      <c r="AU83" s="50" t="str">
        <f t="shared" si="0"/>
        <v xml:space="preserve"> </v>
      </c>
    </row>
    <row r="84" spans="1:47" ht="12" customHeight="1" x14ac:dyDescent="0.2">
      <c r="A84" s="148">
        <f>'S. Listesi'!B82</f>
        <v>79</v>
      </c>
      <c r="B84" s="47" t="str">
        <f>IF('S. Listesi'!C82=0," ",'S. Listesi'!C82)</f>
        <v xml:space="preserve"> </v>
      </c>
      <c r="C84" s="259" t="str">
        <f>IF('S. Listesi'!D82=0," ",'S. Listesi'!D82)</f>
        <v xml:space="preserve"> </v>
      </c>
      <c r="D84" s="259"/>
      <c r="E84" s="259"/>
      <c r="F84" s="48"/>
      <c r="G84" s="48"/>
      <c r="H84" s="48"/>
      <c r="I84" s="48"/>
      <c r="J84" s="48"/>
      <c r="K84" s="48"/>
      <c r="L84" s="48"/>
      <c r="M84" s="48"/>
      <c r="N84" s="48"/>
      <c r="O84" s="48"/>
      <c r="P84" s="48"/>
      <c r="Q84" s="48"/>
      <c r="R84" s="48"/>
      <c r="S84" s="48"/>
      <c r="T84" s="48"/>
      <c r="U84" s="48"/>
      <c r="V84" s="48"/>
      <c r="W84" s="48"/>
      <c r="X84" s="48"/>
      <c r="Y84" s="48"/>
      <c r="Z84" s="49"/>
      <c r="AA84" s="49"/>
      <c r="AB84" s="49"/>
      <c r="AC84" s="49"/>
      <c r="AD84" s="49"/>
      <c r="AE84" s="49"/>
      <c r="AF84" s="49"/>
      <c r="AG84" s="49"/>
      <c r="AH84" s="49"/>
      <c r="AI84" s="49"/>
      <c r="AJ84" s="49"/>
      <c r="AK84" s="49"/>
      <c r="AL84" s="49"/>
      <c r="AM84" s="49"/>
      <c r="AN84" s="49"/>
      <c r="AO84" s="49"/>
      <c r="AP84" s="49"/>
      <c r="AQ84" s="49"/>
      <c r="AR84" s="49"/>
      <c r="AS84" s="49"/>
      <c r="AT84" s="50" t="str">
        <f t="shared" si="2"/>
        <v xml:space="preserve"> </v>
      </c>
      <c r="AU84" s="50" t="str">
        <f t="shared" si="0"/>
        <v xml:space="preserve"> </v>
      </c>
    </row>
    <row r="85" spans="1:47" x14ac:dyDescent="0.2">
      <c r="A85" s="148">
        <f>'S. Listesi'!B83</f>
        <v>80</v>
      </c>
      <c r="B85" s="47" t="str">
        <f>IF('S. Listesi'!C83=0," ",'S. Listesi'!C83)</f>
        <v xml:space="preserve"> </v>
      </c>
      <c r="C85" s="259" t="str">
        <f>IF('S. Listesi'!D83=0," ",'S. Listesi'!D83)</f>
        <v xml:space="preserve"> </v>
      </c>
      <c r="D85" s="259"/>
      <c r="E85" s="259"/>
      <c r="F85" s="48"/>
      <c r="G85" s="48"/>
      <c r="H85" s="48"/>
      <c r="I85" s="48"/>
      <c r="J85" s="48"/>
      <c r="K85" s="48"/>
      <c r="L85" s="48"/>
      <c r="M85" s="48"/>
      <c r="N85" s="48"/>
      <c r="O85" s="48"/>
      <c r="P85" s="48"/>
      <c r="Q85" s="48"/>
      <c r="R85" s="48"/>
      <c r="S85" s="48"/>
      <c r="T85" s="48"/>
      <c r="U85" s="48"/>
      <c r="V85" s="48"/>
      <c r="W85" s="48"/>
      <c r="X85" s="48"/>
      <c r="Y85" s="48"/>
      <c r="Z85" s="49"/>
      <c r="AA85" s="49"/>
      <c r="AB85" s="49"/>
      <c r="AC85" s="49"/>
      <c r="AD85" s="49"/>
      <c r="AE85" s="49"/>
      <c r="AF85" s="49"/>
      <c r="AG85" s="49"/>
      <c r="AH85" s="49"/>
      <c r="AI85" s="49"/>
      <c r="AJ85" s="49"/>
      <c r="AK85" s="49"/>
      <c r="AL85" s="49"/>
      <c r="AM85" s="49"/>
      <c r="AN85" s="49"/>
      <c r="AO85" s="49"/>
      <c r="AP85" s="49"/>
      <c r="AQ85" s="49"/>
      <c r="AR85" s="49"/>
      <c r="AS85" s="49"/>
      <c r="AT85" s="50" t="str">
        <f t="shared" si="2"/>
        <v xml:space="preserve"> </v>
      </c>
      <c r="AU85" s="50" t="str">
        <f t="shared" si="0"/>
        <v xml:space="preserve"> </v>
      </c>
    </row>
    <row r="86" spans="1:47" x14ac:dyDescent="0.2">
      <c r="A86" s="306" t="s">
        <v>14</v>
      </c>
      <c r="B86" s="307"/>
      <c r="C86" s="307"/>
      <c r="D86" s="307"/>
      <c r="E86" s="308"/>
      <c r="F86" s="78" t="str">
        <f t="shared" ref="F86:AS86" si="3">F5</f>
        <v xml:space="preserve"> </v>
      </c>
      <c r="G86" s="78" t="str">
        <f t="shared" si="3"/>
        <v xml:space="preserve"> </v>
      </c>
      <c r="H86" s="78" t="str">
        <f t="shared" si="3"/>
        <v xml:space="preserve"> </v>
      </c>
      <c r="I86" s="78" t="str">
        <f t="shared" si="3"/>
        <v xml:space="preserve"> </v>
      </c>
      <c r="J86" s="78" t="str">
        <f t="shared" si="3"/>
        <v xml:space="preserve"> </v>
      </c>
      <c r="K86" s="78" t="str">
        <f t="shared" si="3"/>
        <v xml:space="preserve"> </v>
      </c>
      <c r="L86" s="78" t="str">
        <f t="shared" si="3"/>
        <v xml:space="preserve"> </v>
      </c>
      <c r="M86" s="78" t="str">
        <f t="shared" si="3"/>
        <v xml:space="preserve"> </v>
      </c>
      <c r="N86" s="78" t="str">
        <f t="shared" si="3"/>
        <v xml:space="preserve"> </v>
      </c>
      <c r="O86" s="78" t="str">
        <f t="shared" si="3"/>
        <v xml:space="preserve"> </v>
      </c>
      <c r="P86" s="78" t="str">
        <f t="shared" si="3"/>
        <v xml:space="preserve"> </v>
      </c>
      <c r="Q86" s="78" t="str">
        <f t="shared" si="3"/>
        <v xml:space="preserve"> </v>
      </c>
      <c r="R86" s="78" t="str">
        <f t="shared" si="3"/>
        <v xml:space="preserve"> </v>
      </c>
      <c r="S86" s="78" t="str">
        <f t="shared" si="3"/>
        <v xml:space="preserve"> </v>
      </c>
      <c r="T86" s="78" t="str">
        <f t="shared" si="3"/>
        <v xml:space="preserve"> </v>
      </c>
      <c r="U86" s="78" t="str">
        <f t="shared" si="3"/>
        <v xml:space="preserve"> </v>
      </c>
      <c r="V86" s="78" t="str">
        <f t="shared" si="3"/>
        <v xml:space="preserve"> </v>
      </c>
      <c r="W86" s="78" t="str">
        <f t="shared" si="3"/>
        <v xml:space="preserve"> </v>
      </c>
      <c r="X86" s="78" t="str">
        <f t="shared" si="3"/>
        <v xml:space="preserve"> </v>
      </c>
      <c r="Y86" s="78" t="str">
        <f t="shared" si="3"/>
        <v xml:space="preserve"> </v>
      </c>
      <c r="Z86" s="79" t="str">
        <f t="shared" si="3"/>
        <v xml:space="preserve"> </v>
      </c>
      <c r="AA86" s="79" t="str">
        <f t="shared" si="3"/>
        <v xml:space="preserve"> </v>
      </c>
      <c r="AB86" s="79" t="str">
        <f t="shared" si="3"/>
        <v xml:space="preserve"> </v>
      </c>
      <c r="AC86" s="79" t="str">
        <f t="shared" si="3"/>
        <v xml:space="preserve"> </v>
      </c>
      <c r="AD86" s="79" t="str">
        <f t="shared" si="3"/>
        <v xml:space="preserve"> </v>
      </c>
      <c r="AE86" s="79" t="str">
        <f t="shared" si="3"/>
        <v xml:space="preserve"> </v>
      </c>
      <c r="AF86" s="79" t="str">
        <f t="shared" si="3"/>
        <v xml:space="preserve"> </v>
      </c>
      <c r="AG86" s="79" t="str">
        <f t="shared" si="3"/>
        <v xml:space="preserve"> </v>
      </c>
      <c r="AH86" s="79" t="str">
        <f t="shared" si="3"/>
        <v xml:space="preserve"> </v>
      </c>
      <c r="AI86" s="79" t="str">
        <f t="shared" si="3"/>
        <v xml:space="preserve"> </v>
      </c>
      <c r="AJ86" s="79" t="str">
        <f t="shared" si="3"/>
        <v xml:space="preserve"> </v>
      </c>
      <c r="AK86" s="79" t="str">
        <f t="shared" si="3"/>
        <v xml:space="preserve"> </v>
      </c>
      <c r="AL86" s="79" t="str">
        <f t="shared" si="3"/>
        <v xml:space="preserve"> </v>
      </c>
      <c r="AM86" s="79" t="str">
        <f t="shared" si="3"/>
        <v xml:space="preserve"> </v>
      </c>
      <c r="AN86" s="79" t="str">
        <f t="shared" si="3"/>
        <v xml:space="preserve"> </v>
      </c>
      <c r="AO86" s="79" t="str">
        <f t="shared" si="3"/>
        <v xml:space="preserve"> </v>
      </c>
      <c r="AP86" s="79" t="str">
        <f t="shared" si="3"/>
        <v xml:space="preserve"> </v>
      </c>
      <c r="AQ86" s="79" t="str">
        <f t="shared" si="3"/>
        <v xml:space="preserve"> </v>
      </c>
      <c r="AR86" s="79" t="str">
        <f t="shared" si="3"/>
        <v xml:space="preserve"> </v>
      </c>
      <c r="AS86" s="79" t="str">
        <f t="shared" si="3"/>
        <v xml:space="preserve"> </v>
      </c>
      <c r="AT86" s="80"/>
      <c r="AU86" s="80"/>
    </row>
    <row r="87" spans="1:47" x14ac:dyDescent="0.2">
      <c r="A87" s="267" t="s">
        <v>42</v>
      </c>
      <c r="B87" s="267"/>
      <c r="C87" s="267"/>
      <c r="D87" s="267"/>
      <c r="E87" s="267"/>
      <c r="F87" s="82" t="str">
        <f t="shared" ref="F87:AS87" si="4">IF(COUNTBLANK(F6:F85)=ROWS(F6:F85)," ",SUM(F6:F85))</f>
        <v xml:space="preserve"> </v>
      </c>
      <c r="G87" s="82" t="str">
        <f t="shared" si="4"/>
        <v xml:space="preserve"> </v>
      </c>
      <c r="H87" s="82" t="str">
        <f t="shared" si="4"/>
        <v xml:space="preserve"> </v>
      </c>
      <c r="I87" s="82" t="str">
        <f t="shared" si="4"/>
        <v xml:space="preserve"> </v>
      </c>
      <c r="J87" s="82" t="str">
        <f t="shared" si="4"/>
        <v xml:space="preserve"> </v>
      </c>
      <c r="K87" s="82" t="str">
        <f t="shared" si="4"/>
        <v xml:space="preserve"> </v>
      </c>
      <c r="L87" s="82" t="str">
        <f t="shared" si="4"/>
        <v xml:space="preserve"> </v>
      </c>
      <c r="M87" s="82" t="str">
        <f t="shared" si="4"/>
        <v xml:space="preserve"> </v>
      </c>
      <c r="N87" s="82" t="str">
        <f t="shared" si="4"/>
        <v xml:space="preserve"> </v>
      </c>
      <c r="O87" s="82" t="str">
        <f t="shared" si="4"/>
        <v xml:space="preserve"> </v>
      </c>
      <c r="P87" s="82" t="str">
        <f t="shared" si="4"/>
        <v xml:space="preserve"> </v>
      </c>
      <c r="Q87" s="82" t="str">
        <f t="shared" si="4"/>
        <v xml:space="preserve"> </v>
      </c>
      <c r="R87" s="82" t="str">
        <f t="shared" si="4"/>
        <v xml:space="preserve"> </v>
      </c>
      <c r="S87" s="82" t="str">
        <f t="shared" si="4"/>
        <v xml:space="preserve"> </v>
      </c>
      <c r="T87" s="82" t="str">
        <f t="shared" si="4"/>
        <v xml:space="preserve"> </v>
      </c>
      <c r="U87" s="82" t="str">
        <f t="shared" si="4"/>
        <v xml:space="preserve"> </v>
      </c>
      <c r="V87" s="82" t="str">
        <f t="shared" si="4"/>
        <v xml:space="preserve"> </v>
      </c>
      <c r="W87" s="82" t="str">
        <f t="shared" si="4"/>
        <v xml:space="preserve"> </v>
      </c>
      <c r="X87" s="82" t="str">
        <f t="shared" si="4"/>
        <v xml:space="preserve"> </v>
      </c>
      <c r="Y87" s="82" t="str">
        <f t="shared" si="4"/>
        <v xml:space="preserve"> </v>
      </c>
      <c r="Z87" s="82" t="str">
        <f t="shared" si="4"/>
        <v xml:space="preserve"> </v>
      </c>
      <c r="AA87" s="82" t="str">
        <f t="shared" si="4"/>
        <v xml:space="preserve"> </v>
      </c>
      <c r="AB87" s="82" t="str">
        <f t="shared" si="4"/>
        <v xml:space="preserve"> </v>
      </c>
      <c r="AC87" s="82" t="str">
        <f t="shared" si="4"/>
        <v xml:space="preserve"> </v>
      </c>
      <c r="AD87" s="82" t="str">
        <f t="shared" si="4"/>
        <v xml:space="preserve"> </v>
      </c>
      <c r="AE87" s="82" t="str">
        <f t="shared" si="4"/>
        <v xml:space="preserve"> </v>
      </c>
      <c r="AF87" s="82" t="str">
        <f t="shared" si="4"/>
        <v xml:space="preserve"> </v>
      </c>
      <c r="AG87" s="82" t="str">
        <f t="shared" si="4"/>
        <v xml:space="preserve"> </v>
      </c>
      <c r="AH87" s="82" t="str">
        <f t="shared" si="4"/>
        <v xml:space="preserve"> </v>
      </c>
      <c r="AI87" s="82" t="str">
        <f t="shared" si="4"/>
        <v xml:space="preserve"> </v>
      </c>
      <c r="AJ87" s="82" t="str">
        <f t="shared" si="4"/>
        <v xml:space="preserve"> </v>
      </c>
      <c r="AK87" s="82" t="str">
        <f t="shared" si="4"/>
        <v xml:space="preserve"> </v>
      </c>
      <c r="AL87" s="82" t="str">
        <f t="shared" si="4"/>
        <v xml:space="preserve"> </v>
      </c>
      <c r="AM87" s="82" t="str">
        <f t="shared" si="4"/>
        <v xml:space="preserve"> </v>
      </c>
      <c r="AN87" s="82" t="str">
        <f t="shared" si="4"/>
        <v xml:space="preserve"> </v>
      </c>
      <c r="AO87" s="82" t="str">
        <f t="shared" si="4"/>
        <v xml:space="preserve"> </v>
      </c>
      <c r="AP87" s="82" t="str">
        <f t="shared" si="4"/>
        <v xml:space="preserve"> </v>
      </c>
      <c r="AQ87" s="82" t="str">
        <f t="shared" si="4"/>
        <v xml:space="preserve"> </v>
      </c>
      <c r="AR87" s="82" t="str">
        <f t="shared" si="4"/>
        <v xml:space="preserve"> </v>
      </c>
      <c r="AS87" s="82" t="str">
        <f t="shared" si="4"/>
        <v xml:space="preserve"> </v>
      </c>
      <c r="AT87" s="83"/>
      <c r="AU87" s="81"/>
    </row>
    <row r="88" spans="1:47" x14ac:dyDescent="0.2">
      <c r="A88" s="251" t="s">
        <v>43</v>
      </c>
      <c r="B88" s="251"/>
      <c r="C88" s="251"/>
      <c r="D88" s="251"/>
      <c r="E88" s="251"/>
      <c r="F88" s="84" t="str">
        <f t="shared" ref="F88:AS88" si="5">IF(COUNTBLANK(F6:F85)=ROWS(F6:F85)," ",AVERAGE(F6:F85))</f>
        <v xml:space="preserve"> </v>
      </c>
      <c r="G88" s="84" t="str">
        <f t="shared" si="5"/>
        <v xml:space="preserve"> </v>
      </c>
      <c r="H88" s="84" t="str">
        <f t="shared" si="5"/>
        <v xml:space="preserve"> </v>
      </c>
      <c r="I88" s="84" t="str">
        <f t="shared" si="5"/>
        <v xml:space="preserve"> </v>
      </c>
      <c r="J88" s="84" t="str">
        <f t="shared" si="5"/>
        <v xml:space="preserve"> </v>
      </c>
      <c r="K88" s="84" t="str">
        <f t="shared" si="5"/>
        <v xml:space="preserve"> </v>
      </c>
      <c r="L88" s="84" t="str">
        <f t="shared" si="5"/>
        <v xml:space="preserve"> </v>
      </c>
      <c r="M88" s="84" t="str">
        <f t="shared" si="5"/>
        <v xml:space="preserve"> </v>
      </c>
      <c r="N88" s="84" t="str">
        <f t="shared" si="5"/>
        <v xml:space="preserve"> </v>
      </c>
      <c r="O88" s="84" t="str">
        <f t="shared" si="5"/>
        <v xml:space="preserve"> </v>
      </c>
      <c r="P88" s="84" t="str">
        <f t="shared" si="5"/>
        <v xml:space="preserve"> </v>
      </c>
      <c r="Q88" s="84" t="str">
        <f t="shared" si="5"/>
        <v xml:space="preserve"> </v>
      </c>
      <c r="R88" s="84" t="str">
        <f t="shared" si="5"/>
        <v xml:space="preserve"> </v>
      </c>
      <c r="S88" s="84" t="str">
        <f t="shared" si="5"/>
        <v xml:space="preserve"> </v>
      </c>
      <c r="T88" s="84" t="str">
        <f t="shared" si="5"/>
        <v xml:space="preserve"> </v>
      </c>
      <c r="U88" s="84" t="str">
        <f t="shared" si="5"/>
        <v xml:space="preserve"> </v>
      </c>
      <c r="V88" s="84" t="str">
        <f t="shared" si="5"/>
        <v xml:space="preserve"> </v>
      </c>
      <c r="W88" s="84" t="str">
        <f t="shared" si="5"/>
        <v xml:space="preserve"> </v>
      </c>
      <c r="X88" s="84" t="str">
        <f t="shared" si="5"/>
        <v xml:space="preserve"> </v>
      </c>
      <c r="Y88" s="84" t="str">
        <f t="shared" si="5"/>
        <v xml:space="preserve"> </v>
      </c>
      <c r="Z88" s="84" t="str">
        <f t="shared" si="5"/>
        <v xml:space="preserve"> </v>
      </c>
      <c r="AA88" s="84" t="str">
        <f t="shared" si="5"/>
        <v xml:space="preserve"> </v>
      </c>
      <c r="AB88" s="84" t="str">
        <f t="shared" si="5"/>
        <v xml:space="preserve"> </v>
      </c>
      <c r="AC88" s="84" t="str">
        <f t="shared" si="5"/>
        <v xml:space="preserve"> </v>
      </c>
      <c r="AD88" s="84" t="str">
        <f t="shared" si="5"/>
        <v xml:space="preserve"> </v>
      </c>
      <c r="AE88" s="84" t="str">
        <f t="shared" si="5"/>
        <v xml:space="preserve"> </v>
      </c>
      <c r="AF88" s="84" t="str">
        <f t="shared" si="5"/>
        <v xml:space="preserve"> </v>
      </c>
      <c r="AG88" s="84" t="str">
        <f t="shared" si="5"/>
        <v xml:space="preserve"> </v>
      </c>
      <c r="AH88" s="84" t="str">
        <f t="shared" si="5"/>
        <v xml:space="preserve"> </v>
      </c>
      <c r="AI88" s="84" t="str">
        <f t="shared" si="5"/>
        <v xml:space="preserve"> </v>
      </c>
      <c r="AJ88" s="84" t="str">
        <f t="shared" si="5"/>
        <v xml:space="preserve"> </v>
      </c>
      <c r="AK88" s="84" t="str">
        <f t="shared" si="5"/>
        <v xml:space="preserve"> </v>
      </c>
      <c r="AL88" s="84" t="str">
        <f t="shared" si="5"/>
        <v xml:space="preserve"> </v>
      </c>
      <c r="AM88" s="84" t="str">
        <f t="shared" si="5"/>
        <v xml:space="preserve"> </v>
      </c>
      <c r="AN88" s="84" t="str">
        <f t="shared" si="5"/>
        <v xml:space="preserve"> </v>
      </c>
      <c r="AO88" s="84" t="str">
        <f t="shared" si="5"/>
        <v xml:space="preserve"> </v>
      </c>
      <c r="AP88" s="84" t="str">
        <f t="shared" si="5"/>
        <v xml:space="preserve"> </v>
      </c>
      <c r="AQ88" s="84" t="str">
        <f t="shared" si="5"/>
        <v xml:space="preserve"> </v>
      </c>
      <c r="AR88" s="84" t="str">
        <f t="shared" si="5"/>
        <v xml:space="preserve"> </v>
      </c>
      <c r="AS88" s="84" t="str">
        <f t="shared" si="5"/>
        <v xml:space="preserve"> </v>
      </c>
      <c r="AT88" s="85" t="str">
        <f>IF(COUNTIF(AT6:AT85," ")=ROWS(AT6:AT85)," ",AVERAGE(AT6:AT85))</f>
        <v xml:space="preserve"> </v>
      </c>
      <c r="AU88" s="43" t="e">
        <f>IF(COUNTIF(AU6:AU85," ")=ROWS(AU6:AU85)," ",AVERAGE(AU6:AU85))</f>
        <v>#DIV/0!</v>
      </c>
    </row>
    <row r="89" spans="1:47" x14ac:dyDescent="0.2">
      <c r="A89" s="251" t="s">
        <v>119</v>
      </c>
      <c r="B89" s="251"/>
      <c r="C89" s="251"/>
      <c r="D89" s="251"/>
      <c r="E89" s="251"/>
      <c r="F89" s="86" t="str">
        <f t="shared" ref="F89:AS89" si="6">IF(COUNTBLANK(F6:F85)=ROWS(F6:F85)," ",IF(COUNTIF(F6:F85,F4)=0,"YOK",COUNTIF(F6:F85,F4)))</f>
        <v xml:space="preserve"> </v>
      </c>
      <c r="G89" s="86" t="str">
        <f t="shared" si="6"/>
        <v xml:space="preserve"> </v>
      </c>
      <c r="H89" s="86" t="str">
        <f t="shared" si="6"/>
        <v xml:space="preserve"> </v>
      </c>
      <c r="I89" s="86" t="str">
        <f t="shared" si="6"/>
        <v xml:space="preserve"> </v>
      </c>
      <c r="J89" s="86" t="str">
        <f t="shared" si="6"/>
        <v xml:space="preserve"> </v>
      </c>
      <c r="K89" s="86" t="str">
        <f t="shared" si="6"/>
        <v xml:space="preserve"> </v>
      </c>
      <c r="L89" s="86" t="str">
        <f t="shared" si="6"/>
        <v xml:space="preserve"> </v>
      </c>
      <c r="M89" s="86" t="str">
        <f t="shared" si="6"/>
        <v xml:space="preserve"> </v>
      </c>
      <c r="N89" s="86" t="str">
        <f t="shared" si="6"/>
        <v xml:space="preserve"> </v>
      </c>
      <c r="O89" s="86" t="str">
        <f t="shared" si="6"/>
        <v xml:space="preserve"> </v>
      </c>
      <c r="P89" s="86" t="str">
        <f t="shared" si="6"/>
        <v xml:space="preserve"> </v>
      </c>
      <c r="Q89" s="86" t="str">
        <f t="shared" si="6"/>
        <v xml:space="preserve"> </v>
      </c>
      <c r="R89" s="86" t="str">
        <f t="shared" si="6"/>
        <v xml:space="preserve"> </v>
      </c>
      <c r="S89" s="86" t="str">
        <f t="shared" si="6"/>
        <v xml:space="preserve"> </v>
      </c>
      <c r="T89" s="86" t="str">
        <f t="shared" si="6"/>
        <v xml:space="preserve"> </v>
      </c>
      <c r="U89" s="86" t="str">
        <f t="shared" si="6"/>
        <v xml:space="preserve"> </v>
      </c>
      <c r="V89" s="86" t="str">
        <f t="shared" si="6"/>
        <v xml:space="preserve"> </v>
      </c>
      <c r="W89" s="86" t="str">
        <f t="shared" si="6"/>
        <v xml:space="preserve"> </v>
      </c>
      <c r="X89" s="86" t="str">
        <f t="shared" si="6"/>
        <v xml:space="preserve"> </v>
      </c>
      <c r="Y89" s="86" t="str">
        <f t="shared" si="6"/>
        <v xml:space="preserve"> </v>
      </c>
      <c r="Z89" s="86" t="str">
        <f t="shared" si="6"/>
        <v xml:space="preserve"> </v>
      </c>
      <c r="AA89" s="86" t="str">
        <f t="shared" si="6"/>
        <v xml:space="preserve"> </v>
      </c>
      <c r="AB89" s="86" t="str">
        <f t="shared" si="6"/>
        <v xml:space="preserve"> </v>
      </c>
      <c r="AC89" s="86" t="str">
        <f t="shared" si="6"/>
        <v xml:space="preserve"> </v>
      </c>
      <c r="AD89" s="86" t="str">
        <f t="shared" si="6"/>
        <v xml:space="preserve"> </v>
      </c>
      <c r="AE89" s="86" t="str">
        <f t="shared" si="6"/>
        <v xml:space="preserve"> </v>
      </c>
      <c r="AF89" s="86" t="str">
        <f t="shared" si="6"/>
        <v xml:space="preserve"> </v>
      </c>
      <c r="AG89" s="86" t="str">
        <f t="shared" si="6"/>
        <v xml:space="preserve"> </v>
      </c>
      <c r="AH89" s="86" t="str">
        <f t="shared" si="6"/>
        <v xml:space="preserve"> </v>
      </c>
      <c r="AI89" s="86" t="str">
        <f t="shared" si="6"/>
        <v xml:space="preserve"> </v>
      </c>
      <c r="AJ89" s="86" t="str">
        <f t="shared" si="6"/>
        <v xml:space="preserve"> </v>
      </c>
      <c r="AK89" s="86" t="str">
        <f t="shared" si="6"/>
        <v xml:space="preserve"> </v>
      </c>
      <c r="AL89" s="86" t="str">
        <f t="shared" si="6"/>
        <v xml:space="preserve"> </v>
      </c>
      <c r="AM89" s="86" t="str">
        <f t="shared" si="6"/>
        <v xml:space="preserve"> </v>
      </c>
      <c r="AN89" s="86" t="str">
        <f t="shared" si="6"/>
        <v xml:space="preserve"> </v>
      </c>
      <c r="AO89" s="86" t="str">
        <f t="shared" si="6"/>
        <v xml:space="preserve"> </v>
      </c>
      <c r="AP89" s="86" t="str">
        <f t="shared" si="6"/>
        <v xml:space="preserve"> </v>
      </c>
      <c r="AQ89" s="86" t="str">
        <f t="shared" si="6"/>
        <v xml:space="preserve"> </v>
      </c>
      <c r="AR89" s="86" t="str">
        <f t="shared" si="6"/>
        <v xml:space="preserve"> </v>
      </c>
      <c r="AS89" s="86" t="str">
        <f t="shared" si="6"/>
        <v xml:space="preserve"> </v>
      </c>
      <c r="AT89" s="85"/>
      <c r="AU89" s="44"/>
    </row>
    <row r="90" spans="1:47" ht="27.75" customHeight="1" x14ac:dyDescent="0.2">
      <c r="A90" s="251" t="s">
        <v>120</v>
      </c>
      <c r="B90" s="251"/>
      <c r="C90" s="251"/>
      <c r="D90" s="251"/>
      <c r="E90" s="251"/>
      <c r="F90" s="87" t="str">
        <f t="shared" ref="F90:AS90" si="7">IF(COUNTBLANK(F6:F85)=ROWS(F6:F85)," ",IF(F89="YOK",0,100*F89/COUNTA(F6:F85)))</f>
        <v xml:space="preserve"> </v>
      </c>
      <c r="G90" s="87" t="str">
        <f t="shared" si="7"/>
        <v xml:space="preserve"> </v>
      </c>
      <c r="H90" s="87" t="str">
        <f t="shared" si="7"/>
        <v xml:space="preserve"> </v>
      </c>
      <c r="I90" s="87" t="str">
        <f t="shared" si="7"/>
        <v xml:space="preserve"> </v>
      </c>
      <c r="J90" s="87" t="str">
        <f t="shared" si="7"/>
        <v xml:space="preserve"> </v>
      </c>
      <c r="K90" s="87" t="str">
        <f t="shared" si="7"/>
        <v xml:space="preserve"> </v>
      </c>
      <c r="L90" s="87" t="str">
        <f t="shared" si="7"/>
        <v xml:space="preserve"> </v>
      </c>
      <c r="M90" s="87" t="str">
        <f t="shared" si="7"/>
        <v xml:space="preserve"> </v>
      </c>
      <c r="N90" s="87" t="str">
        <f t="shared" si="7"/>
        <v xml:space="preserve"> </v>
      </c>
      <c r="O90" s="87" t="str">
        <f t="shared" si="7"/>
        <v xml:space="preserve"> </v>
      </c>
      <c r="P90" s="87" t="str">
        <f t="shared" si="7"/>
        <v xml:space="preserve"> </v>
      </c>
      <c r="Q90" s="87" t="str">
        <f t="shared" si="7"/>
        <v xml:space="preserve"> </v>
      </c>
      <c r="R90" s="87" t="str">
        <f t="shared" si="7"/>
        <v xml:space="preserve"> </v>
      </c>
      <c r="S90" s="87" t="str">
        <f t="shared" si="7"/>
        <v xml:space="preserve"> </v>
      </c>
      <c r="T90" s="87" t="str">
        <f t="shared" si="7"/>
        <v xml:space="preserve"> </v>
      </c>
      <c r="U90" s="87" t="str">
        <f t="shared" si="7"/>
        <v xml:space="preserve"> </v>
      </c>
      <c r="V90" s="87" t="str">
        <f t="shared" si="7"/>
        <v xml:space="preserve"> </v>
      </c>
      <c r="W90" s="87" t="str">
        <f t="shared" si="7"/>
        <v xml:space="preserve"> </v>
      </c>
      <c r="X90" s="87" t="str">
        <f t="shared" si="7"/>
        <v xml:space="preserve"> </v>
      </c>
      <c r="Y90" s="87" t="str">
        <f t="shared" si="7"/>
        <v xml:space="preserve"> </v>
      </c>
      <c r="Z90" s="87" t="str">
        <f t="shared" si="7"/>
        <v xml:space="preserve"> </v>
      </c>
      <c r="AA90" s="87" t="str">
        <f t="shared" si="7"/>
        <v xml:space="preserve"> </v>
      </c>
      <c r="AB90" s="87" t="str">
        <f t="shared" si="7"/>
        <v xml:space="preserve"> </v>
      </c>
      <c r="AC90" s="87" t="str">
        <f t="shared" si="7"/>
        <v xml:space="preserve"> </v>
      </c>
      <c r="AD90" s="87" t="str">
        <f t="shared" si="7"/>
        <v xml:space="preserve"> </v>
      </c>
      <c r="AE90" s="87" t="str">
        <f t="shared" si="7"/>
        <v xml:space="preserve"> </v>
      </c>
      <c r="AF90" s="87" t="str">
        <f t="shared" si="7"/>
        <v xml:space="preserve"> </v>
      </c>
      <c r="AG90" s="87" t="str">
        <f t="shared" si="7"/>
        <v xml:space="preserve"> </v>
      </c>
      <c r="AH90" s="87" t="str">
        <f t="shared" si="7"/>
        <v xml:space="preserve"> </v>
      </c>
      <c r="AI90" s="87" t="str">
        <f t="shared" si="7"/>
        <v xml:space="preserve"> </v>
      </c>
      <c r="AJ90" s="87" t="str">
        <f t="shared" si="7"/>
        <v xml:space="preserve"> </v>
      </c>
      <c r="AK90" s="87" t="str">
        <f t="shared" si="7"/>
        <v xml:space="preserve"> </v>
      </c>
      <c r="AL90" s="87" t="str">
        <f t="shared" si="7"/>
        <v xml:space="preserve"> </v>
      </c>
      <c r="AM90" s="87" t="str">
        <f t="shared" si="7"/>
        <v xml:space="preserve"> </v>
      </c>
      <c r="AN90" s="87" t="str">
        <f t="shared" si="7"/>
        <v xml:space="preserve"> </v>
      </c>
      <c r="AO90" s="87" t="str">
        <f t="shared" si="7"/>
        <v xml:space="preserve"> </v>
      </c>
      <c r="AP90" s="87" t="str">
        <f t="shared" si="7"/>
        <v xml:space="preserve"> </v>
      </c>
      <c r="AQ90" s="87" t="str">
        <f t="shared" si="7"/>
        <v xml:space="preserve"> </v>
      </c>
      <c r="AR90" s="87" t="str">
        <f t="shared" si="7"/>
        <v xml:space="preserve"> </v>
      </c>
      <c r="AS90" s="87" t="str">
        <f t="shared" si="7"/>
        <v xml:space="preserve"> </v>
      </c>
      <c r="AT90" s="255"/>
      <c r="AU90" s="266"/>
    </row>
    <row r="91" spans="1:47" ht="9.75" customHeight="1" x14ac:dyDescent="0.2">
      <c r="A91" s="251"/>
      <c r="B91" s="251"/>
      <c r="C91" s="251"/>
      <c r="D91" s="251"/>
      <c r="E91" s="251"/>
      <c r="F91" s="88" t="str">
        <f>IF(F90&lt;&gt;" ","%"," ")</f>
        <v xml:space="preserve"> </v>
      </c>
      <c r="G91" s="88" t="str">
        <f t="shared" ref="G91:AS91" si="8">IF(G90&lt;&gt;" ","%"," ")</f>
        <v xml:space="preserve"> </v>
      </c>
      <c r="H91" s="88" t="str">
        <f t="shared" si="8"/>
        <v xml:space="preserve"> </v>
      </c>
      <c r="I91" s="88" t="str">
        <f t="shared" si="8"/>
        <v xml:space="preserve"> </v>
      </c>
      <c r="J91" s="88" t="str">
        <f t="shared" si="8"/>
        <v xml:space="preserve"> </v>
      </c>
      <c r="K91" s="88" t="str">
        <f t="shared" si="8"/>
        <v xml:space="preserve"> </v>
      </c>
      <c r="L91" s="88" t="str">
        <f t="shared" si="8"/>
        <v xml:space="preserve"> </v>
      </c>
      <c r="M91" s="88" t="str">
        <f t="shared" si="8"/>
        <v xml:space="preserve"> </v>
      </c>
      <c r="N91" s="88" t="str">
        <f t="shared" si="8"/>
        <v xml:space="preserve"> </v>
      </c>
      <c r="O91" s="88" t="str">
        <f t="shared" si="8"/>
        <v xml:space="preserve"> </v>
      </c>
      <c r="P91" s="88" t="str">
        <f t="shared" si="8"/>
        <v xml:space="preserve"> </v>
      </c>
      <c r="Q91" s="88" t="str">
        <f t="shared" si="8"/>
        <v xml:space="preserve"> </v>
      </c>
      <c r="R91" s="88" t="str">
        <f t="shared" si="8"/>
        <v xml:space="preserve"> </v>
      </c>
      <c r="S91" s="88" t="str">
        <f t="shared" si="8"/>
        <v xml:space="preserve"> </v>
      </c>
      <c r="T91" s="88" t="str">
        <f t="shared" si="8"/>
        <v xml:space="preserve"> </v>
      </c>
      <c r="U91" s="88" t="str">
        <f t="shared" si="8"/>
        <v xml:space="preserve"> </v>
      </c>
      <c r="V91" s="88" t="str">
        <f t="shared" si="8"/>
        <v xml:space="preserve"> </v>
      </c>
      <c r="W91" s="88" t="str">
        <f t="shared" si="8"/>
        <v xml:space="preserve"> </v>
      </c>
      <c r="X91" s="88" t="str">
        <f t="shared" si="8"/>
        <v xml:space="preserve"> </v>
      </c>
      <c r="Y91" s="88" t="str">
        <f t="shared" si="8"/>
        <v xml:space="preserve"> </v>
      </c>
      <c r="Z91" s="88" t="str">
        <f t="shared" si="8"/>
        <v xml:space="preserve"> </v>
      </c>
      <c r="AA91" s="88" t="str">
        <f t="shared" si="8"/>
        <v xml:space="preserve"> </v>
      </c>
      <c r="AB91" s="88" t="str">
        <f t="shared" si="8"/>
        <v xml:space="preserve"> </v>
      </c>
      <c r="AC91" s="88" t="str">
        <f t="shared" si="8"/>
        <v xml:space="preserve"> </v>
      </c>
      <c r="AD91" s="88" t="str">
        <f t="shared" si="8"/>
        <v xml:space="preserve"> </v>
      </c>
      <c r="AE91" s="88" t="str">
        <f t="shared" si="8"/>
        <v xml:space="preserve"> </v>
      </c>
      <c r="AF91" s="88" t="str">
        <f t="shared" si="8"/>
        <v xml:space="preserve"> </v>
      </c>
      <c r="AG91" s="88" t="str">
        <f t="shared" si="8"/>
        <v xml:space="preserve"> </v>
      </c>
      <c r="AH91" s="88" t="str">
        <f t="shared" si="8"/>
        <v xml:space="preserve"> </v>
      </c>
      <c r="AI91" s="88" t="str">
        <f t="shared" si="8"/>
        <v xml:space="preserve"> </v>
      </c>
      <c r="AJ91" s="88" t="str">
        <f t="shared" si="8"/>
        <v xml:space="preserve"> </v>
      </c>
      <c r="AK91" s="88" t="str">
        <f t="shared" si="8"/>
        <v xml:space="preserve"> </v>
      </c>
      <c r="AL91" s="88" t="str">
        <f t="shared" si="8"/>
        <v xml:space="preserve"> </v>
      </c>
      <c r="AM91" s="88" t="str">
        <f t="shared" si="8"/>
        <v xml:space="preserve"> </v>
      </c>
      <c r="AN91" s="88" t="str">
        <f t="shared" si="8"/>
        <v xml:space="preserve"> </v>
      </c>
      <c r="AO91" s="88" t="str">
        <f t="shared" si="8"/>
        <v xml:space="preserve"> </v>
      </c>
      <c r="AP91" s="88" t="str">
        <f t="shared" si="8"/>
        <v xml:space="preserve"> </v>
      </c>
      <c r="AQ91" s="88" t="str">
        <f t="shared" si="8"/>
        <v xml:space="preserve"> </v>
      </c>
      <c r="AR91" s="88" t="str">
        <f t="shared" si="8"/>
        <v xml:space="preserve"> </v>
      </c>
      <c r="AS91" s="88" t="str">
        <f t="shared" si="8"/>
        <v xml:space="preserve"> </v>
      </c>
      <c r="AT91" s="255"/>
      <c r="AU91" s="266"/>
    </row>
    <row r="92" spans="1:47" x14ac:dyDescent="0.2">
      <c r="A92" s="251" t="s">
        <v>121</v>
      </c>
      <c r="B92" s="251"/>
      <c r="C92" s="251"/>
      <c r="D92" s="251"/>
      <c r="E92" s="251"/>
      <c r="F92" s="86" t="str">
        <f t="shared" ref="F92:AS92" si="9">IF(COUNTBLANK(F6:F85)=ROWS(F6:F85)," ",IF(COUNTIF(F6:F85,0)=0,"YOK",COUNTIF(F6:F85,0)))</f>
        <v xml:space="preserve"> </v>
      </c>
      <c r="G92" s="86" t="str">
        <f t="shared" si="9"/>
        <v xml:space="preserve"> </v>
      </c>
      <c r="H92" s="86" t="str">
        <f t="shared" si="9"/>
        <v xml:space="preserve"> </v>
      </c>
      <c r="I92" s="86" t="str">
        <f t="shared" si="9"/>
        <v xml:space="preserve"> </v>
      </c>
      <c r="J92" s="86" t="str">
        <f t="shared" si="9"/>
        <v xml:space="preserve"> </v>
      </c>
      <c r="K92" s="86" t="str">
        <f t="shared" si="9"/>
        <v xml:space="preserve"> </v>
      </c>
      <c r="L92" s="86" t="str">
        <f t="shared" si="9"/>
        <v xml:space="preserve"> </v>
      </c>
      <c r="M92" s="86" t="str">
        <f t="shared" si="9"/>
        <v xml:space="preserve"> </v>
      </c>
      <c r="N92" s="86" t="str">
        <f t="shared" si="9"/>
        <v xml:space="preserve"> </v>
      </c>
      <c r="O92" s="86" t="str">
        <f t="shared" si="9"/>
        <v xml:space="preserve"> </v>
      </c>
      <c r="P92" s="86" t="str">
        <f t="shared" si="9"/>
        <v xml:space="preserve"> </v>
      </c>
      <c r="Q92" s="86" t="str">
        <f t="shared" si="9"/>
        <v xml:space="preserve"> </v>
      </c>
      <c r="R92" s="86" t="str">
        <f t="shared" si="9"/>
        <v xml:space="preserve"> </v>
      </c>
      <c r="S92" s="86" t="str">
        <f t="shared" si="9"/>
        <v xml:space="preserve"> </v>
      </c>
      <c r="T92" s="86" t="str">
        <f t="shared" si="9"/>
        <v xml:space="preserve"> </v>
      </c>
      <c r="U92" s="86" t="str">
        <f t="shared" si="9"/>
        <v xml:space="preserve"> </v>
      </c>
      <c r="V92" s="86" t="str">
        <f t="shared" si="9"/>
        <v xml:space="preserve"> </v>
      </c>
      <c r="W92" s="86" t="str">
        <f t="shared" si="9"/>
        <v xml:space="preserve"> </v>
      </c>
      <c r="X92" s="86" t="str">
        <f t="shared" si="9"/>
        <v xml:space="preserve"> </v>
      </c>
      <c r="Y92" s="86" t="str">
        <f t="shared" si="9"/>
        <v xml:space="preserve"> </v>
      </c>
      <c r="Z92" s="86" t="str">
        <f t="shared" si="9"/>
        <v xml:space="preserve"> </v>
      </c>
      <c r="AA92" s="86" t="str">
        <f t="shared" si="9"/>
        <v xml:space="preserve"> </v>
      </c>
      <c r="AB92" s="86" t="str">
        <f t="shared" si="9"/>
        <v xml:space="preserve"> </v>
      </c>
      <c r="AC92" s="86" t="str">
        <f t="shared" si="9"/>
        <v xml:space="preserve"> </v>
      </c>
      <c r="AD92" s="86" t="str">
        <f t="shared" si="9"/>
        <v xml:space="preserve"> </v>
      </c>
      <c r="AE92" s="86" t="str">
        <f t="shared" si="9"/>
        <v xml:space="preserve"> </v>
      </c>
      <c r="AF92" s="86" t="str">
        <f t="shared" si="9"/>
        <v xml:space="preserve"> </v>
      </c>
      <c r="AG92" s="86" t="str">
        <f t="shared" si="9"/>
        <v xml:space="preserve"> </v>
      </c>
      <c r="AH92" s="86" t="str">
        <f t="shared" si="9"/>
        <v xml:space="preserve"> </v>
      </c>
      <c r="AI92" s="86" t="str">
        <f t="shared" si="9"/>
        <v xml:space="preserve"> </v>
      </c>
      <c r="AJ92" s="86" t="str">
        <f t="shared" si="9"/>
        <v xml:space="preserve"> </v>
      </c>
      <c r="AK92" s="86" t="str">
        <f t="shared" si="9"/>
        <v xml:space="preserve"> </v>
      </c>
      <c r="AL92" s="86" t="str">
        <f t="shared" si="9"/>
        <v xml:space="preserve"> </v>
      </c>
      <c r="AM92" s="86" t="str">
        <f t="shared" si="9"/>
        <v xml:space="preserve"> </v>
      </c>
      <c r="AN92" s="86" t="str">
        <f t="shared" si="9"/>
        <v xml:space="preserve"> </v>
      </c>
      <c r="AO92" s="86" t="str">
        <f t="shared" si="9"/>
        <v xml:space="preserve"> </v>
      </c>
      <c r="AP92" s="86" t="str">
        <f t="shared" si="9"/>
        <v xml:space="preserve"> </v>
      </c>
      <c r="AQ92" s="86" t="str">
        <f t="shared" si="9"/>
        <v xml:space="preserve"> </v>
      </c>
      <c r="AR92" s="86" t="str">
        <f t="shared" si="9"/>
        <v xml:space="preserve"> </v>
      </c>
      <c r="AS92" s="86" t="str">
        <f t="shared" si="9"/>
        <v xml:space="preserve"> </v>
      </c>
      <c r="AT92" s="85"/>
      <c r="AU92" s="44"/>
    </row>
    <row r="93" spans="1:47" ht="24.75" customHeight="1" x14ac:dyDescent="0.2">
      <c r="A93" s="251" t="s">
        <v>122</v>
      </c>
      <c r="B93" s="251"/>
      <c r="C93" s="251"/>
      <c r="D93" s="251"/>
      <c r="E93" s="251"/>
      <c r="F93" s="87" t="str">
        <f t="shared" ref="F93:AS93" si="10">IF(COUNTBLANK(F6:F85)=ROWS(F6:F85)," ",IF(F92="YOK",0,100*F92/COUNTA(F6:F85)))</f>
        <v xml:space="preserve"> </v>
      </c>
      <c r="G93" s="87" t="str">
        <f t="shared" si="10"/>
        <v xml:space="preserve"> </v>
      </c>
      <c r="H93" s="87" t="str">
        <f t="shared" si="10"/>
        <v xml:space="preserve"> </v>
      </c>
      <c r="I93" s="87" t="str">
        <f t="shared" si="10"/>
        <v xml:space="preserve"> </v>
      </c>
      <c r="J93" s="87" t="str">
        <f t="shared" si="10"/>
        <v xml:space="preserve"> </v>
      </c>
      <c r="K93" s="87" t="str">
        <f t="shared" si="10"/>
        <v xml:space="preserve"> </v>
      </c>
      <c r="L93" s="87" t="str">
        <f t="shared" si="10"/>
        <v xml:space="preserve"> </v>
      </c>
      <c r="M93" s="87" t="str">
        <f t="shared" si="10"/>
        <v xml:space="preserve"> </v>
      </c>
      <c r="N93" s="87" t="str">
        <f t="shared" si="10"/>
        <v xml:space="preserve"> </v>
      </c>
      <c r="O93" s="87" t="str">
        <f t="shared" si="10"/>
        <v xml:space="preserve"> </v>
      </c>
      <c r="P93" s="87" t="str">
        <f t="shared" si="10"/>
        <v xml:space="preserve"> </v>
      </c>
      <c r="Q93" s="87" t="str">
        <f t="shared" si="10"/>
        <v xml:space="preserve"> </v>
      </c>
      <c r="R93" s="87" t="str">
        <f t="shared" si="10"/>
        <v xml:space="preserve"> </v>
      </c>
      <c r="S93" s="87" t="str">
        <f t="shared" si="10"/>
        <v xml:space="preserve"> </v>
      </c>
      <c r="T93" s="87" t="str">
        <f t="shared" si="10"/>
        <v xml:space="preserve"> </v>
      </c>
      <c r="U93" s="87" t="str">
        <f t="shared" si="10"/>
        <v xml:space="preserve"> </v>
      </c>
      <c r="V93" s="87" t="str">
        <f t="shared" si="10"/>
        <v xml:space="preserve"> </v>
      </c>
      <c r="W93" s="87" t="str">
        <f t="shared" si="10"/>
        <v xml:space="preserve"> </v>
      </c>
      <c r="X93" s="87" t="str">
        <f t="shared" si="10"/>
        <v xml:space="preserve"> </v>
      </c>
      <c r="Y93" s="87" t="str">
        <f t="shared" si="10"/>
        <v xml:space="preserve"> </v>
      </c>
      <c r="Z93" s="87" t="str">
        <f t="shared" si="10"/>
        <v xml:space="preserve"> </v>
      </c>
      <c r="AA93" s="87" t="str">
        <f t="shared" si="10"/>
        <v xml:space="preserve"> </v>
      </c>
      <c r="AB93" s="87" t="str">
        <f t="shared" si="10"/>
        <v xml:space="preserve"> </v>
      </c>
      <c r="AC93" s="87" t="str">
        <f t="shared" si="10"/>
        <v xml:space="preserve"> </v>
      </c>
      <c r="AD93" s="87" t="str">
        <f t="shared" si="10"/>
        <v xml:space="preserve"> </v>
      </c>
      <c r="AE93" s="87" t="str">
        <f t="shared" si="10"/>
        <v xml:space="preserve"> </v>
      </c>
      <c r="AF93" s="87" t="str">
        <f t="shared" si="10"/>
        <v xml:space="preserve"> </v>
      </c>
      <c r="AG93" s="87" t="str">
        <f t="shared" si="10"/>
        <v xml:space="preserve"> </v>
      </c>
      <c r="AH93" s="87" t="str">
        <f t="shared" si="10"/>
        <v xml:space="preserve"> </v>
      </c>
      <c r="AI93" s="87" t="str">
        <f t="shared" si="10"/>
        <v xml:space="preserve"> </v>
      </c>
      <c r="AJ93" s="87" t="str">
        <f t="shared" si="10"/>
        <v xml:space="preserve"> </v>
      </c>
      <c r="AK93" s="87" t="str">
        <f t="shared" si="10"/>
        <v xml:space="preserve"> </v>
      </c>
      <c r="AL93" s="87" t="str">
        <f t="shared" si="10"/>
        <v xml:space="preserve"> </v>
      </c>
      <c r="AM93" s="87" t="str">
        <f t="shared" si="10"/>
        <v xml:space="preserve"> </v>
      </c>
      <c r="AN93" s="87" t="str">
        <f t="shared" si="10"/>
        <v xml:space="preserve"> </v>
      </c>
      <c r="AO93" s="87" t="str">
        <f t="shared" si="10"/>
        <v xml:space="preserve"> </v>
      </c>
      <c r="AP93" s="87" t="str">
        <f t="shared" si="10"/>
        <v xml:space="preserve"> </v>
      </c>
      <c r="AQ93" s="87" t="str">
        <f t="shared" si="10"/>
        <v xml:space="preserve"> </v>
      </c>
      <c r="AR93" s="87" t="str">
        <f t="shared" si="10"/>
        <v xml:space="preserve"> </v>
      </c>
      <c r="AS93" s="87" t="str">
        <f t="shared" si="10"/>
        <v xml:space="preserve"> </v>
      </c>
      <c r="AT93" s="255"/>
      <c r="AU93" s="266"/>
    </row>
    <row r="94" spans="1:47" ht="9.75" customHeight="1" x14ac:dyDescent="0.2">
      <c r="A94" s="251"/>
      <c r="B94" s="251"/>
      <c r="C94" s="251"/>
      <c r="D94" s="251"/>
      <c r="E94" s="251"/>
      <c r="F94" s="89" t="str">
        <f>IF(F93&lt;&gt;" ","%"," ")</f>
        <v xml:space="preserve"> </v>
      </c>
      <c r="G94" s="89" t="str">
        <f t="shared" ref="G94:AS94" si="11">IF(G93&lt;&gt;" ","%"," ")</f>
        <v xml:space="preserve"> </v>
      </c>
      <c r="H94" s="89" t="str">
        <f t="shared" si="11"/>
        <v xml:space="preserve"> </v>
      </c>
      <c r="I94" s="89" t="str">
        <f t="shared" si="11"/>
        <v xml:space="preserve"> </v>
      </c>
      <c r="J94" s="89" t="str">
        <f t="shared" si="11"/>
        <v xml:space="preserve"> </v>
      </c>
      <c r="K94" s="89" t="str">
        <f t="shared" si="11"/>
        <v xml:space="preserve"> </v>
      </c>
      <c r="L94" s="89" t="str">
        <f t="shared" si="11"/>
        <v xml:space="preserve"> </v>
      </c>
      <c r="M94" s="89" t="str">
        <f t="shared" si="11"/>
        <v xml:space="preserve"> </v>
      </c>
      <c r="N94" s="89" t="str">
        <f t="shared" si="11"/>
        <v xml:space="preserve"> </v>
      </c>
      <c r="O94" s="89" t="str">
        <f t="shared" si="11"/>
        <v xml:space="preserve"> </v>
      </c>
      <c r="P94" s="89" t="str">
        <f t="shared" si="11"/>
        <v xml:space="preserve"> </v>
      </c>
      <c r="Q94" s="89" t="str">
        <f t="shared" si="11"/>
        <v xml:space="preserve"> </v>
      </c>
      <c r="R94" s="89" t="str">
        <f t="shared" si="11"/>
        <v xml:space="preserve"> </v>
      </c>
      <c r="S94" s="89" t="str">
        <f t="shared" si="11"/>
        <v xml:space="preserve"> </v>
      </c>
      <c r="T94" s="89" t="str">
        <f t="shared" si="11"/>
        <v xml:space="preserve"> </v>
      </c>
      <c r="U94" s="89" t="str">
        <f t="shared" si="11"/>
        <v xml:space="preserve"> </v>
      </c>
      <c r="V94" s="89" t="str">
        <f t="shared" si="11"/>
        <v xml:space="preserve"> </v>
      </c>
      <c r="W94" s="89" t="str">
        <f t="shared" si="11"/>
        <v xml:space="preserve"> </v>
      </c>
      <c r="X94" s="89" t="str">
        <f t="shared" si="11"/>
        <v xml:space="preserve"> </v>
      </c>
      <c r="Y94" s="89" t="str">
        <f t="shared" si="11"/>
        <v xml:space="preserve"> </v>
      </c>
      <c r="Z94" s="89" t="str">
        <f t="shared" si="11"/>
        <v xml:space="preserve"> </v>
      </c>
      <c r="AA94" s="89" t="str">
        <f t="shared" si="11"/>
        <v xml:space="preserve"> </v>
      </c>
      <c r="AB94" s="89" t="str">
        <f t="shared" si="11"/>
        <v xml:space="preserve"> </v>
      </c>
      <c r="AC94" s="89" t="str">
        <f t="shared" si="11"/>
        <v xml:space="preserve"> </v>
      </c>
      <c r="AD94" s="89" t="str">
        <f t="shared" si="11"/>
        <v xml:space="preserve"> </v>
      </c>
      <c r="AE94" s="89" t="str">
        <f t="shared" si="11"/>
        <v xml:space="preserve"> </v>
      </c>
      <c r="AF94" s="89" t="str">
        <f t="shared" si="11"/>
        <v xml:space="preserve"> </v>
      </c>
      <c r="AG94" s="89" t="str">
        <f t="shared" si="11"/>
        <v xml:space="preserve"> </v>
      </c>
      <c r="AH94" s="89" t="str">
        <f t="shared" si="11"/>
        <v xml:space="preserve"> </v>
      </c>
      <c r="AI94" s="89" t="str">
        <f t="shared" si="11"/>
        <v xml:space="preserve"> </v>
      </c>
      <c r="AJ94" s="89" t="str">
        <f t="shared" si="11"/>
        <v xml:space="preserve"> </v>
      </c>
      <c r="AK94" s="89" t="str">
        <f t="shared" si="11"/>
        <v xml:space="preserve"> </v>
      </c>
      <c r="AL94" s="89" t="str">
        <f t="shared" si="11"/>
        <v xml:space="preserve"> </v>
      </c>
      <c r="AM94" s="89" t="str">
        <f t="shared" si="11"/>
        <v xml:space="preserve"> </v>
      </c>
      <c r="AN94" s="89" t="str">
        <f t="shared" si="11"/>
        <v xml:space="preserve"> </v>
      </c>
      <c r="AO94" s="89" t="str">
        <f t="shared" si="11"/>
        <v xml:space="preserve"> </v>
      </c>
      <c r="AP94" s="89" t="str">
        <f t="shared" si="11"/>
        <v xml:space="preserve"> </v>
      </c>
      <c r="AQ94" s="89" t="str">
        <f t="shared" si="11"/>
        <v xml:space="preserve"> </v>
      </c>
      <c r="AR94" s="89" t="str">
        <f t="shared" si="11"/>
        <v xml:space="preserve"> </v>
      </c>
      <c r="AS94" s="89" t="str">
        <f t="shared" si="11"/>
        <v xml:space="preserve"> </v>
      </c>
      <c r="AT94" s="255"/>
      <c r="AU94" s="266"/>
    </row>
    <row r="95" spans="1:47" ht="29.25" customHeight="1" x14ac:dyDescent="0.2">
      <c r="A95" s="290" t="s">
        <v>44</v>
      </c>
      <c r="B95" s="291"/>
      <c r="C95" s="291"/>
      <c r="D95" s="291"/>
      <c r="E95" s="292"/>
      <c r="F95" s="90" t="str">
        <f t="shared" ref="F95:AS95" si="12">IF(F4=" "," ",IF(COUNTBLANK(F6:F85)=ROWS(F6:F85)," ",F88*100/F4))</f>
        <v xml:space="preserve"> </v>
      </c>
      <c r="G95" s="90" t="str">
        <f t="shared" si="12"/>
        <v xml:space="preserve"> </v>
      </c>
      <c r="H95" s="90" t="str">
        <f t="shared" si="12"/>
        <v xml:space="preserve"> </v>
      </c>
      <c r="I95" s="90" t="str">
        <f t="shared" si="12"/>
        <v xml:space="preserve"> </v>
      </c>
      <c r="J95" s="90" t="str">
        <f t="shared" si="12"/>
        <v xml:space="preserve"> </v>
      </c>
      <c r="K95" s="125" t="str">
        <f t="shared" si="12"/>
        <v xml:space="preserve"> </v>
      </c>
      <c r="L95" s="90" t="str">
        <f t="shared" si="12"/>
        <v xml:space="preserve"> </v>
      </c>
      <c r="M95" s="90" t="str">
        <f t="shared" si="12"/>
        <v xml:space="preserve"> </v>
      </c>
      <c r="N95" s="90" t="str">
        <f t="shared" si="12"/>
        <v xml:space="preserve"> </v>
      </c>
      <c r="O95" s="90" t="str">
        <f t="shared" si="12"/>
        <v xml:space="preserve"> </v>
      </c>
      <c r="P95" s="90" t="str">
        <f t="shared" si="12"/>
        <v xml:space="preserve"> </v>
      </c>
      <c r="Q95" s="90" t="str">
        <f t="shared" si="12"/>
        <v xml:space="preserve"> </v>
      </c>
      <c r="R95" s="90" t="str">
        <f t="shared" si="12"/>
        <v xml:space="preserve"> </v>
      </c>
      <c r="S95" s="90" t="str">
        <f t="shared" si="12"/>
        <v xml:space="preserve"> </v>
      </c>
      <c r="T95" s="90" t="str">
        <f t="shared" si="12"/>
        <v xml:space="preserve"> </v>
      </c>
      <c r="U95" s="90" t="str">
        <f t="shared" si="12"/>
        <v xml:space="preserve"> </v>
      </c>
      <c r="V95" s="90" t="str">
        <f t="shared" si="12"/>
        <v xml:space="preserve"> </v>
      </c>
      <c r="W95" s="90" t="str">
        <f t="shared" si="12"/>
        <v xml:space="preserve"> </v>
      </c>
      <c r="X95" s="90" t="str">
        <f t="shared" si="12"/>
        <v xml:space="preserve"> </v>
      </c>
      <c r="Y95" s="90" t="str">
        <f t="shared" si="12"/>
        <v xml:space="preserve"> </v>
      </c>
      <c r="Z95" s="90" t="str">
        <f t="shared" si="12"/>
        <v xml:space="preserve"> </v>
      </c>
      <c r="AA95" s="90" t="str">
        <f t="shared" si="12"/>
        <v xml:space="preserve"> </v>
      </c>
      <c r="AB95" s="90" t="str">
        <f t="shared" si="12"/>
        <v xml:space="preserve"> </v>
      </c>
      <c r="AC95" s="90" t="str">
        <f t="shared" si="12"/>
        <v xml:space="preserve"> </v>
      </c>
      <c r="AD95" s="90" t="str">
        <f t="shared" si="12"/>
        <v xml:space="preserve"> </v>
      </c>
      <c r="AE95" s="90" t="str">
        <f t="shared" si="12"/>
        <v xml:space="preserve"> </v>
      </c>
      <c r="AF95" s="90" t="str">
        <f t="shared" si="12"/>
        <v xml:space="preserve"> </v>
      </c>
      <c r="AG95" s="90" t="str">
        <f t="shared" si="12"/>
        <v xml:space="preserve"> </v>
      </c>
      <c r="AH95" s="90" t="str">
        <f t="shared" si="12"/>
        <v xml:space="preserve"> </v>
      </c>
      <c r="AI95" s="90" t="str">
        <f t="shared" si="12"/>
        <v xml:space="preserve"> </v>
      </c>
      <c r="AJ95" s="90" t="str">
        <f t="shared" si="12"/>
        <v xml:space="preserve"> </v>
      </c>
      <c r="AK95" s="90" t="str">
        <f t="shared" si="12"/>
        <v xml:space="preserve"> </v>
      </c>
      <c r="AL95" s="90" t="str">
        <f t="shared" si="12"/>
        <v xml:space="preserve"> </v>
      </c>
      <c r="AM95" s="90" t="str">
        <f t="shared" si="12"/>
        <v xml:space="preserve"> </v>
      </c>
      <c r="AN95" s="90" t="str">
        <f t="shared" si="12"/>
        <v xml:space="preserve"> </v>
      </c>
      <c r="AO95" s="90" t="str">
        <f t="shared" si="12"/>
        <v xml:space="preserve"> </v>
      </c>
      <c r="AP95" s="90" t="str">
        <f t="shared" si="12"/>
        <v xml:space="preserve"> </v>
      </c>
      <c r="AQ95" s="90" t="str">
        <f t="shared" si="12"/>
        <v xml:space="preserve"> </v>
      </c>
      <c r="AR95" s="90" t="str">
        <f t="shared" si="12"/>
        <v xml:space="preserve"> </v>
      </c>
      <c r="AS95" s="90" t="str">
        <f t="shared" si="12"/>
        <v xml:space="preserve"> </v>
      </c>
      <c r="AT95" s="284"/>
      <c r="AU95" s="304"/>
    </row>
    <row r="96" spans="1:47" ht="9.75" customHeight="1" x14ac:dyDescent="0.2">
      <c r="A96" s="293"/>
      <c r="B96" s="294"/>
      <c r="C96" s="294"/>
      <c r="D96" s="294"/>
      <c r="E96" s="295"/>
      <c r="F96" s="91" t="str">
        <f>IF(F95&lt;&gt;" ","%"," ")</f>
        <v xml:space="preserve"> </v>
      </c>
      <c r="G96" s="91" t="str">
        <f t="shared" ref="G96:AS96" si="13">IF(G95&lt;&gt;" ","%"," ")</f>
        <v xml:space="preserve"> </v>
      </c>
      <c r="H96" s="91" t="str">
        <f t="shared" si="13"/>
        <v xml:space="preserve"> </v>
      </c>
      <c r="I96" s="91" t="str">
        <f t="shared" si="13"/>
        <v xml:space="preserve"> </v>
      </c>
      <c r="J96" s="91" t="str">
        <f t="shared" si="13"/>
        <v xml:space="preserve"> </v>
      </c>
      <c r="K96" s="91" t="str">
        <f t="shared" si="13"/>
        <v xml:space="preserve"> </v>
      </c>
      <c r="L96" s="91" t="str">
        <f t="shared" si="13"/>
        <v xml:space="preserve"> </v>
      </c>
      <c r="M96" s="91" t="str">
        <f t="shared" si="13"/>
        <v xml:space="preserve"> </v>
      </c>
      <c r="N96" s="91" t="str">
        <f t="shared" si="13"/>
        <v xml:space="preserve"> </v>
      </c>
      <c r="O96" s="91" t="str">
        <f t="shared" si="13"/>
        <v xml:space="preserve"> </v>
      </c>
      <c r="P96" s="91" t="str">
        <f t="shared" si="13"/>
        <v xml:space="preserve"> </v>
      </c>
      <c r="Q96" s="91" t="str">
        <f t="shared" si="13"/>
        <v xml:space="preserve"> </v>
      </c>
      <c r="R96" s="91" t="str">
        <f t="shared" si="13"/>
        <v xml:space="preserve"> </v>
      </c>
      <c r="S96" s="91" t="str">
        <f t="shared" si="13"/>
        <v xml:space="preserve"> </v>
      </c>
      <c r="T96" s="91" t="str">
        <f t="shared" si="13"/>
        <v xml:space="preserve"> </v>
      </c>
      <c r="U96" s="91" t="str">
        <f t="shared" si="13"/>
        <v xml:space="preserve"> </v>
      </c>
      <c r="V96" s="91" t="str">
        <f t="shared" si="13"/>
        <v xml:space="preserve"> </v>
      </c>
      <c r="W96" s="91" t="str">
        <f t="shared" si="13"/>
        <v xml:space="preserve"> </v>
      </c>
      <c r="X96" s="91" t="str">
        <f t="shared" si="13"/>
        <v xml:space="preserve"> </v>
      </c>
      <c r="Y96" s="91" t="str">
        <f t="shared" si="13"/>
        <v xml:space="preserve"> </v>
      </c>
      <c r="Z96" s="91" t="str">
        <f t="shared" si="13"/>
        <v xml:space="preserve"> </v>
      </c>
      <c r="AA96" s="91" t="str">
        <f t="shared" si="13"/>
        <v xml:space="preserve"> </v>
      </c>
      <c r="AB96" s="91" t="str">
        <f t="shared" si="13"/>
        <v xml:space="preserve"> </v>
      </c>
      <c r="AC96" s="91" t="str">
        <f t="shared" si="13"/>
        <v xml:space="preserve"> </v>
      </c>
      <c r="AD96" s="91" t="str">
        <f t="shared" si="13"/>
        <v xml:space="preserve"> </v>
      </c>
      <c r="AE96" s="91" t="str">
        <f t="shared" si="13"/>
        <v xml:space="preserve"> </v>
      </c>
      <c r="AF96" s="91" t="str">
        <f t="shared" si="13"/>
        <v xml:space="preserve"> </v>
      </c>
      <c r="AG96" s="91" t="str">
        <f t="shared" si="13"/>
        <v xml:space="preserve"> </v>
      </c>
      <c r="AH96" s="91" t="str">
        <f t="shared" si="13"/>
        <v xml:space="preserve"> </v>
      </c>
      <c r="AI96" s="91" t="str">
        <f t="shared" si="13"/>
        <v xml:space="preserve"> </v>
      </c>
      <c r="AJ96" s="91" t="str">
        <f t="shared" si="13"/>
        <v xml:space="preserve"> </v>
      </c>
      <c r="AK96" s="91" t="str">
        <f t="shared" si="13"/>
        <v xml:space="preserve"> </v>
      </c>
      <c r="AL96" s="91" t="str">
        <f t="shared" si="13"/>
        <v xml:space="preserve"> </v>
      </c>
      <c r="AM96" s="91" t="str">
        <f t="shared" si="13"/>
        <v xml:space="preserve"> </v>
      </c>
      <c r="AN96" s="91" t="str">
        <f t="shared" si="13"/>
        <v xml:space="preserve"> </v>
      </c>
      <c r="AO96" s="91" t="str">
        <f t="shared" si="13"/>
        <v xml:space="preserve"> </v>
      </c>
      <c r="AP96" s="91" t="str">
        <f t="shared" si="13"/>
        <v xml:space="preserve"> </v>
      </c>
      <c r="AQ96" s="91" t="str">
        <f t="shared" si="13"/>
        <v xml:space="preserve"> </v>
      </c>
      <c r="AR96" s="91" t="str">
        <f t="shared" si="13"/>
        <v xml:space="preserve"> </v>
      </c>
      <c r="AS96" s="91" t="str">
        <f t="shared" si="13"/>
        <v xml:space="preserve"> </v>
      </c>
      <c r="AT96" s="285"/>
      <c r="AU96" s="305"/>
    </row>
    <row r="97" spans="1:47" ht="9.75" customHeight="1" x14ac:dyDescent="0.2">
      <c r="A97" s="8"/>
      <c r="B97" s="8"/>
      <c r="C97" s="8"/>
      <c r="D97" s="8"/>
      <c r="E97" s="8"/>
      <c r="F97" s="9"/>
      <c r="G97" s="9"/>
      <c r="H97" s="9"/>
      <c r="I97" s="9"/>
      <c r="J97" s="9"/>
      <c r="K97" s="9"/>
      <c r="L97" s="9"/>
      <c r="M97" s="9"/>
      <c r="N97" s="9"/>
      <c r="O97" s="9"/>
      <c r="P97" s="9"/>
      <c r="Q97" s="9"/>
      <c r="R97" s="9"/>
      <c r="S97" s="9"/>
      <c r="T97" s="9"/>
      <c r="U97" s="9"/>
      <c r="V97" s="9"/>
      <c r="W97" s="9"/>
      <c r="X97" s="9"/>
      <c r="Y97" s="9"/>
      <c r="Z97" s="9"/>
      <c r="AA97" s="9"/>
      <c r="AB97" s="9"/>
      <c r="AC97" s="9"/>
      <c r="AD97" s="9"/>
      <c r="AE97" s="9"/>
      <c r="AF97" s="9"/>
      <c r="AG97" s="9"/>
      <c r="AH97" s="9"/>
      <c r="AI97" s="9"/>
      <c r="AJ97" s="9"/>
      <c r="AK97" s="9"/>
      <c r="AL97" s="9"/>
      <c r="AM97" s="9"/>
      <c r="AN97" s="9"/>
      <c r="AO97" s="9"/>
      <c r="AP97" s="9"/>
      <c r="AQ97" s="9"/>
      <c r="AR97" s="9"/>
      <c r="AS97" s="9"/>
      <c r="AT97" s="10"/>
      <c r="AU97" s="10"/>
    </row>
    <row r="98" spans="1:47" ht="9.75" customHeight="1" x14ac:dyDescent="0.2">
      <c r="A98" s="8"/>
      <c r="B98" s="8"/>
      <c r="C98" s="8"/>
      <c r="D98" s="8"/>
      <c r="E98" s="8"/>
      <c r="F98" s="9"/>
      <c r="G98" s="9"/>
      <c r="H98" s="9"/>
      <c r="I98" s="9"/>
      <c r="J98" s="9"/>
      <c r="K98" s="9"/>
      <c r="L98" s="9"/>
      <c r="M98" s="9"/>
      <c r="N98" s="9"/>
      <c r="O98" s="9"/>
      <c r="P98" s="9"/>
      <c r="Q98" s="9"/>
      <c r="R98" s="9"/>
      <c r="S98" s="9"/>
      <c r="T98" s="9"/>
      <c r="U98" s="9"/>
      <c r="V98" s="9"/>
      <c r="W98" s="9"/>
      <c r="X98" s="9"/>
      <c r="Y98" s="9"/>
      <c r="Z98" s="9"/>
      <c r="AA98" s="9"/>
      <c r="AB98" s="9"/>
      <c r="AC98" s="9"/>
      <c r="AD98" s="9"/>
      <c r="AE98" s="9"/>
      <c r="AF98" s="9"/>
      <c r="AG98" s="9"/>
      <c r="AH98" s="9"/>
      <c r="AI98" s="9"/>
      <c r="AJ98" s="9"/>
      <c r="AK98" s="9"/>
      <c r="AL98" s="9"/>
      <c r="AM98" s="9"/>
      <c r="AN98" s="9"/>
      <c r="AO98" s="9"/>
      <c r="AP98" s="9"/>
      <c r="AQ98" s="9"/>
      <c r="AR98" s="9"/>
      <c r="AS98" s="9"/>
      <c r="AT98" s="10"/>
      <c r="AU98" s="10"/>
    </row>
    <row r="99" spans="1:47" ht="9.75" customHeight="1" x14ac:dyDescent="0.2">
      <c r="A99" s="8"/>
      <c r="B99" s="8"/>
      <c r="C99" s="8"/>
      <c r="D99" s="8"/>
      <c r="E99" s="8"/>
      <c r="F99" s="9"/>
      <c r="G99" s="9"/>
      <c r="H99" s="9"/>
      <c r="I99" s="9"/>
      <c r="J99" s="9"/>
      <c r="K99" s="9"/>
      <c r="L99" s="9"/>
      <c r="M99" s="9"/>
      <c r="N99" s="9"/>
      <c r="O99" s="9"/>
      <c r="P99" s="9"/>
      <c r="Q99" s="9"/>
      <c r="R99" s="9"/>
      <c r="S99" s="9"/>
      <c r="T99" s="9"/>
      <c r="U99" s="9"/>
      <c r="V99" s="9"/>
      <c r="W99" s="9"/>
      <c r="X99" s="9"/>
      <c r="Y99" s="9"/>
      <c r="Z99" s="9"/>
      <c r="AA99" s="9"/>
      <c r="AB99" s="9"/>
      <c r="AC99" s="9"/>
      <c r="AD99" s="9"/>
      <c r="AE99" s="9"/>
      <c r="AF99" s="9"/>
      <c r="AG99" s="9"/>
      <c r="AH99" s="9"/>
      <c r="AI99" s="9"/>
      <c r="AJ99" s="9"/>
      <c r="AK99" s="9"/>
      <c r="AL99" s="9"/>
      <c r="AM99" s="9"/>
      <c r="AN99" s="9"/>
      <c r="AO99" s="9"/>
      <c r="AP99" s="9"/>
      <c r="AQ99" s="9"/>
      <c r="AR99" s="9"/>
      <c r="AS99" s="9"/>
      <c r="AT99" s="10"/>
      <c r="AU99" s="10"/>
    </row>
    <row r="100" spans="1:47" ht="9.75" customHeight="1" x14ac:dyDescent="0.2">
      <c r="A100" s="8"/>
      <c r="B100" s="8"/>
      <c r="C100" s="8"/>
      <c r="D100" s="8"/>
      <c r="E100" s="8"/>
      <c r="F100" s="9"/>
      <c r="G100" s="9"/>
      <c r="H100" s="9"/>
      <c r="I100" s="9"/>
      <c r="J100" s="9"/>
      <c r="K100" s="9"/>
      <c r="L100" s="9"/>
      <c r="M100" s="9"/>
      <c r="N100" s="9"/>
      <c r="O100" s="9"/>
      <c r="P100" s="9"/>
      <c r="Q100" s="9"/>
      <c r="R100" s="9"/>
      <c r="S100" s="9"/>
      <c r="T100" s="9"/>
      <c r="U100" s="9"/>
      <c r="V100" s="9"/>
      <c r="W100" s="9"/>
      <c r="X100" s="9"/>
      <c r="Y100" s="9"/>
      <c r="Z100" s="9"/>
      <c r="AA100" s="9"/>
      <c r="AB100" s="9"/>
      <c r="AC100" s="9"/>
      <c r="AD100" s="9"/>
      <c r="AE100" s="9"/>
      <c r="AF100" s="9"/>
      <c r="AG100" s="9"/>
      <c r="AH100" s="9"/>
      <c r="AI100" s="9"/>
      <c r="AJ100" s="9"/>
      <c r="AK100" s="9"/>
      <c r="AL100" s="9"/>
      <c r="AM100" s="9"/>
      <c r="AN100" s="9"/>
      <c r="AO100" s="9"/>
      <c r="AP100" s="9"/>
      <c r="AQ100" s="9"/>
      <c r="AR100" s="9"/>
      <c r="AS100" s="9"/>
      <c r="AT100" s="10"/>
      <c r="AU100" s="10"/>
    </row>
    <row r="101" spans="1:47" ht="9.75" customHeight="1" x14ac:dyDescent="0.2">
      <c r="A101" s="8"/>
      <c r="B101" s="8"/>
      <c r="C101" s="8"/>
      <c r="D101" s="8"/>
      <c r="E101" s="8"/>
      <c r="F101" s="9"/>
      <c r="G101" s="9"/>
      <c r="H101" s="9"/>
      <c r="I101" s="9"/>
      <c r="J101" s="9"/>
      <c r="K101" s="9"/>
      <c r="L101" s="9"/>
      <c r="M101" s="9"/>
      <c r="N101" s="9"/>
      <c r="O101" s="9"/>
      <c r="P101" s="9"/>
      <c r="Q101" s="9"/>
      <c r="R101" s="9"/>
      <c r="S101" s="9"/>
      <c r="T101" s="9"/>
      <c r="U101" s="9"/>
      <c r="V101" s="9"/>
      <c r="W101" s="9"/>
      <c r="X101" s="9"/>
      <c r="Y101" s="9"/>
      <c r="Z101" s="9"/>
      <c r="AA101" s="9"/>
      <c r="AB101" s="9"/>
      <c r="AC101" s="9"/>
      <c r="AD101" s="9"/>
      <c r="AE101" s="9"/>
      <c r="AF101" s="9"/>
      <c r="AG101" s="9"/>
      <c r="AH101" s="9"/>
      <c r="AI101" s="9"/>
      <c r="AJ101" s="9"/>
      <c r="AK101" s="9"/>
      <c r="AL101" s="9"/>
      <c r="AM101" s="9"/>
      <c r="AN101" s="9"/>
      <c r="AO101" s="9"/>
      <c r="AP101" s="9"/>
      <c r="AQ101" s="9"/>
      <c r="AR101" s="9"/>
      <c r="AS101" s="9"/>
      <c r="AT101" s="10"/>
      <c r="AU101" s="10"/>
    </row>
    <row r="102" spans="1:47" ht="9.75" customHeight="1" x14ac:dyDescent="0.2">
      <c r="A102" s="8"/>
      <c r="B102" s="8"/>
      <c r="C102" s="8"/>
      <c r="D102" s="8"/>
      <c r="E102" s="8"/>
      <c r="F102" s="9"/>
      <c r="G102" s="9"/>
      <c r="H102" s="9"/>
      <c r="I102" s="9"/>
      <c r="J102" s="9"/>
      <c r="K102" s="9"/>
      <c r="L102" s="9"/>
      <c r="M102" s="9"/>
      <c r="N102" s="9"/>
      <c r="O102" s="9"/>
      <c r="P102" s="9"/>
      <c r="Q102" s="9"/>
      <c r="R102" s="9"/>
      <c r="S102" s="9"/>
      <c r="T102" s="9"/>
      <c r="U102" s="9"/>
      <c r="V102" s="9"/>
      <c r="W102" s="9"/>
      <c r="X102" s="9"/>
      <c r="Y102" s="9"/>
      <c r="Z102" s="9"/>
      <c r="AA102" s="9"/>
      <c r="AB102" s="9"/>
      <c r="AC102" s="9"/>
      <c r="AD102" s="9"/>
      <c r="AE102" s="9"/>
      <c r="AF102" s="9"/>
      <c r="AG102" s="9"/>
      <c r="AH102" s="9"/>
      <c r="AI102" s="9"/>
      <c r="AJ102" s="9"/>
      <c r="AK102" s="9"/>
      <c r="AL102" s="9"/>
      <c r="AM102" s="9"/>
      <c r="AN102" s="9"/>
      <c r="AO102" s="9"/>
      <c r="AP102" s="9"/>
      <c r="AQ102" s="9"/>
      <c r="AR102" s="9"/>
      <c r="AS102" s="9"/>
      <c r="AT102" s="10"/>
      <c r="AU102" s="10"/>
    </row>
    <row r="103" spans="1:47" ht="9.75" customHeight="1" x14ac:dyDescent="0.2">
      <c r="A103" s="8"/>
      <c r="B103" s="8"/>
      <c r="C103" s="8"/>
      <c r="D103" s="8"/>
      <c r="E103" s="8"/>
      <c r="F103" s="9"/>
      <c r="G103" s="9"/>
      <c r="H103" s="9"/>
      <c r="I103" s="9"/>
      <c r="J103" s="9"/>
      <c r="K103" s="9"/>
      <c r="L103" s="9"/>
      <c r="M103" s="9"/>
      <c r="N103" s="9"/>
      <c r="O103" s="9"/>
      <c r="P103" s="9"/>
      <c r="Q103" s="9"/>
      <c r="R103" s="9"/>
      <c r="S103" s="9"/>
      <c r="T103" s="9"/>
      <c r="U103" s="9"/>
      <c r="V103" s="9"/>
      <c r="W103" s="9"/>
      <c r="X103" s="9"/>
      <c r="Y103" s="9"/>
      <c r="Z103" s="9"/>
      <c r="AA103" s="9"/>
      <c r="AB103" s="9"/>
      <c r="AC103" s="9"/>
      <c r="AD103" s="9"/>
      <c r="AE103" s="9"/>
      <c r="AF103" s="9"/>
      <c r="AG103" s="9"/>
      <c r="AH103" s="9"/>
      <c r="AI103" s="9"/>
      <c r="AJ103" s="9"/>
      <c r="AK103" s="9"/>
      <c r="AL103" s="9"/>
      <c r="AM103" s="9"/>
      <c r="AN103" s="9"/>
      <c r="AO103" s="9"/>
      <c r="AP103" s="9"/>
      <c r="AQ103" s="9"/>
      <c r="AR103" s="9"/>
      <c r="AS103" s="9"/>
      <c r="AT103" s="10"/>
      <c r="AU103" s="10"/>
    </row>
    <row r="104" spans="1:47" ht="9.75" customHeight="1" x14ac:dyDescent="0.2">
      <c r="A104" s="8"/>
      <c r="B104" s="8"/>
      <c r="C104" s="8"/>
      <c r="D104" s="8"/>
      <c r="E104" s="8"/>
      <c r="F104" s="9"/>
      <c r="G104" s="9"/>
      <c r="H104" s="9"/>
      <c r="I104" s="9"/>
      <c r="J104" s="9"/>
      <c r="K104" s="9"/>
      <c r="L104" s="9"/>
      <c r="M104" s="9"/>
      <c r="N104" s="9"/>
      <c r="O104" s="9"/>
      <c r="P104" s="9"/>
      <c r="Q104" s="9"/>
      <c r="R104" s="9"/>
      <c r="S104" s="9"/>
      <c r="T104" s="9"/>
      <c r="U104" s="9"/>
      <c r="V104" s="9"/>
      <c r="W104" s="9"/>
      <c r="X104" s="9"/>
      <c r="Y104" s="9"/>
      <c r="Z104" s="9"/>
      <c r="AA104" s="9"/>
      <c r="AB104" s="9"/>
      <c r="AC104" s="9"/>
      <c r="AD104" s="9"/>
      <c r="AE104" s="9"/>
      <c r="AF104" s="9"/>
      <c r="AG104" s="9"/>
      <c r="AH104" s="9"/>
      <c r="AI104" s="9"/>
      <c r="AJ104" s="9"/>
      <c r="AK104" s="9"/>
      <c r="AL104" s="9"/>
      <c r="AM104" s="9"/>
      <c r="AN104" s="9"/>
      <c r="AO104" s="9"/>
      <c r="AP104" s="9"/>
      <c r="AQ104" s="9"/>
      <c r="AR104" s="9"/>
      <c r="AS104" s="9"/>
      <c r="AT104" s="10"/>
      <c r="AU104" s="10"/>
    </row>
    <row r="105" spans="1:47" ht="9.75" customHeight="1" x14ac:dyDescent="0.2">
      <c r="A105" s="8"/>
      <c r="B105" s="8"/>
      <c r="C105" s="8"/>
      <c r="D105" s="8"/>
      <c r="E105" s="8"/>
      <c r="F105" s="9"/>
      <c r="G105" s="9"/>
      <c r="H105" s="9"/>
      <c r="I105" s="9"/>
      <c r="J105" s="9"/>
      <c r="K105" s="9"/>
      <c r="L105" s="9"/>
      <c r="M105" s="9"/>
      <c r="N105" s="9"/>
      <c r="O105" s="9"/>
      <c r="P105" s="9"/>
      <c r="Q105" s="9"/>
      <c r="R105" s="9"/>
      <c r="S105" s="9"/>
      <c r="T105" s="9"/>
      <c r="U105" s="9"/>
      <c r="V105" s="9"/>
      <c r="W105" s="9"/>
      <c r="X105" s="9"/>
      <c r="Y105" s="9"/>
      <c r="Z105" s="9"/>
      <c r="AA105" s="9"/>
      <c r="AB105" s="9"/>
      <c r="AC105" s="9"/>
      <c r="AD105" s="9"/>
      <c r="AE105" s="9"/>
      <c r="AF105" s="9"/>
      <c r="AG105" s="9"/>
      <c r="AH105" s="9"/>
      <c r="AI105" s="9"/>
      <c r="AJ105" s="9"/>
      <c r="AK105" s="9"/>
      <c r="AL105" s="9"/>
      <c r="AM105" s="9"/>
      <c r="AN105" s="9"/>
      <c r="AO105" s="9"/>
      <c r="AP105" s="9"/>
      <c r="AQ105" s="9"/>
      <c r="AR105" s="9"/>
      <c r="AS105" s="9"/>
      <c r="AT105" s="10"/>
      <c r="AU105" s="10"/>
    </row>
    <row r="106" spans="1:47" ht="9.75" customHeight="1" x14ac:dyDescent="0.2">
      <c r="A106" s="8"/>
      <c r="B106" s="8"/>
      <c r="C106" s="8"/>
      <c r="D106" s="8"/>
      <c r="E106" s="8"/>
      <c r="F106" s="9"/>
      <c r="G106" s="9"/>
      <c r="H106" s="9"/>
      <c r="I106" s="9"/>
      <c r="J106" s="9"/>
      <c r="K106" s="9"/>
      <c r="L106" s="9"/>
      <c r="M106" s="9"/>
      <c r="N106" s="9"/>
      <c r="O106" s="9"/>
      <c r="P106" s="9"/>
      <c r="Q106" s="9"/>
      <c r="R106" s="9"/>
      <c r="S106" s="9"/>
      <c r="T106" s="9"/>
      <c r="U106" s="9"/>
      <c r="V106" s="9"/>
      <c r="W106" s="9"/>
      <c r="X106" s="9"/>
      <c r="Y106" s="9"/>
      <c r="Z106" s="9"/>
      <c r="AA106" s="9"/>
      <c r="AB106" s="9"/>
      <c r="AC106" s="9"/>
      <c r="AD106" s="9"/>
      <c r="AE106" s="9"/>
      <c r="AF106" s="9"/>
      <c r="AG106" s="9"/>
      <c r="AH106" s="9"/>
      <c r="AI106" s="9"/>
      <c r="AJ106" s="9"/>
      <c r="AK106" s="9"/>
      <c r="AL106" s="9"/>
      <c r="AM106" s="9"/>
      <c r="AN106" s="9"/>
      <c r="AO106" s="9"/>
      <c r="AP106" s="9"/>
      <c r="AQ106" s="9"/>
      <c r="AR106" s="9"/>
      <c r="AS106" s="9"/>
      <c r="AT106" s="10"/>
      <c r="AU106" s="10"/>
    </row>
    <row r="107" spans="1:47" ht="9.75" customHeight="1" x14ac:dyDescent="0.2">
      <c r="A107" s="8"/>
      <c r="B107" s="8"/>
      <c r="C107" s="8"/>
      <c r="D107" s="8"/>
      <c r="E107" s="8"/>
      <c r="F107" s="9"/>
      <c r="G107" s="9"/>
      <c r="H107" s="9"/>
      <c r="I107" s="9"/>
      <c r="J107" s="9"/>
      <c r="K107" s="9"/>
      <c r="L107" s="9"/>
      <c r="M107" s="9"/>
      <c r="N107" s="9"/>
      <c r="O107" s="9"/>
      <c r="P107" s="9"/>
      <c r="Q107" s="9"/>
      <c r="R107" s="9"/>
      <c r="S107" s="9"/>
      <c r="T107" s="9"/>
      <c r="U107" s="9"/>
      <c r="V107" s="9"/>
      <c r="W107" s="9"/>
      <c r="X107" s="9"/>
      <c r="Y107" s="9"/>
      <c r="Z107" s="9"/>
      <c r="AA107" s="9"/>
      <c r="AB107" s="9"/>
      <c r="AC107" s="9"/>
      <c r="AD107" s="9"/>
      <c r="AE107" s="9"/>
      <c r="AF107" s="9"/>
      <c r="AG107" s="9"/>
      <c r="AH107" s="9"/>
      <c r="AI107" s="9"/>
      <c r="AJ107" s="9"/>
      <c r="AK107" s="9"/>
      <c r="AL107" s="9"/>
      <c r="AM107" s="9"/>
      <c r="AN107" s="9"/>
      <c r="AO107" s="9"/>
      <c r="AP107" s="9"/>
      <c r="AQ107" s="9"/>
      <c r="AR107" s="9"/>
      <c r="AS107" s="9"/>
      <c r="AT107" s="10"/>
      <c r="AU107" s="10"/>
    </row>
    <row r="108" spans="1:47" ht="9.75" customHeight="1" x14ac:dyDescent="0.2">
      <c r="A108" s="8"/>
      <c r="B108" s="8"/>
      <c r="C108" s="8"/>
      <c r="D108" s="8"/>
      <c r="E108" s="8"/>
      <c r="F108" s="9"/>
      <c r="G108" s="9"/>
      <c r="H108" s="9"/>
      <c r="I108" s="9"/>
      <c r="J108" s="9"/>
      <c r="K108" s="9"/>
      <c r="L108" s="9"/>
      <c r="M108" s="9"/>
      <c r="N108" s="9"/>
      <c r="O108" s="9"/>
      <c r="P108" s="9"/>
      <c r="Q108" s="9"/>
      <c r="R108" s="9"/>
      <c r="S108" s="9"/>
      <c r="T108" s="9"/>
      <c r="U108" s="9"/>
      <c r="V108" s="9"/>
      <c r="W108" s="9"/>
      <c r="X108" s="9"/>
      <c r="Y108" s="9"/>
      <c r="Z108" s="9"/>
      <c r="AA108" s="9"/>
      <c r="AB108" s="9"/>
      <c r="AC108" s="9"/>
      <c r="AD108" s="9"/>
      <c r="AE108" s="9"/>
      <c r="AF108" s="9"/>
      <c r="AG108" s="9"/>
      <c r="AH108" s="9"/>
      <c r="AI108" s="9"/>
      <c r="AJ108" s="9"/>
      <c r="AK108" s="9"/>
      <c r="AL108" s="9"/>
      <c r="AM108" s="9"/>
      <c r="AN108" s="9"/>
      <c r="AO108" s="9"/>
      <c r="AP108" s="9"/>
      <c r="AQ108" s="9"/>
      <c r="AR108" s="9"/>
      <c r="AS108" s="9"/>
      <c r="AT108" s="10"/>
      <c r="AU108" s="10"/>
    </row>
    <row r="109" spans="1:47" ht="9.75" customHeight="1" x14ac:dyDescent="0.2">
      <c r="A109" s="8"/>
      <c r="B109" s="8"/>
      <c r="C109" s="8"/>
      <c r="D109" s="8"/>
      <c r="E109" s="8"/>
      <c r="F109" s="9"/>
      <c r="G109" s="9"/>
      <c r="H109" s="9"/>
      <c r="I109" s="9"/>
      <c r="J109" s="9"/>
      <c r="K109" s="9"/>
      <c r="L109" s="9"/>
      <c r="M109" s="9"/>
      <c r="N109" s="9"/>
      <c r="O109" s="9"/>
      <c r="P109" s="9"/>
      <c r="Q109" s="9"/>
      <c r="R109" s="9"/>
      <c r="S109" s="9"/>
      <c r="T109" s="9"/>
      <c r="U109" s="9"/>
      <c r="V109" s="9"/>
      <c r="W109" s="9"/>
      <c r="X109" s="9"/>
      <c r="Y109" s="9"/>
      <c r="Z109" s="9"/>
      <c r="AA109" s="9"/>
      <c r="AB109" s="9"/>
      <c r="AC109" s="9"/>
      <c r="AD109" s="9"/>
      <c r="AE109" s="9"/>
      <c r="AF109" s="9"/>
      <c r="AG109" s="9"/>
      <c r="AH109" s="9"/>
      <c r="AI109" s="9"/>
      <c r="AJ109" s="9"/>
      <c r="AK109" s="9"/>
      <c r="AL109" s="9"/>
      <c r="AM109" s="9"/>
      <c r="AN109" s="9"/>
      <c r="AO109" s="9"/>
      <c r="AP109" s="9"/>
      <c r="AQ109" s="9"/>
      <c r="AR109" s="9"/>
      <c r="AS109" s="9"/>
      <c r="AT109" s="10"/>
      <c r="AU109" s="10"/>
    </row>
    <row r="110" spans="1:47" ht="9.75" customHeight="1" x14ac:dyDescent="0.2">
      <c r="A110" s="8"/>
      <c r="B110" s="8"/>
      <c r="C110" s="8"/>
      <c r="D110" s="8"/>
      <c r="E110" s="8"/>
      <c r="F110" s="9"/>
      <c r="G110" s="9"/>
      <c r="H110" s="9"/>
      <c r="I110" s="9"/>
      <c r="J110" s="9"/>
      <c r="K110" s="9"/>
      <c r="L110" s="9"/>
      <c r="M110" s="9"/>
      <c r="N110" s="9"/>
      <c r="O110" s="9"/>
      <c r="P110" s="9"/>
      <c r="Q110" s="9"/>
      <c r="R110" s="9"/>
      <c r="S110" s="9"/>
      <c r="T110" s="9"/>
      <c r="U110" s="9"/>
      <c r="V110" s="9"/>
      <c r="W110" s="9"/>
      <c r="X110" s="9"/>
      <c r="Y110" s="9"/>
      <c r="Z110" s="9"/>
      <c r="AA110" s="9"/>
      <c r="AB110" s="9"/>
      <c r="AC110" s="9"/>
      <c r="AD110" s="9"/>
      <c r="AE110" s="9"/>
      <c r="AF110" s="9"/>
      <c r="AG110" s="9"/>
      <c r="AH110" s="9"/>
      <c r="AI110" s="9"/>
      <c r="AJ110" s="9"/>
      <c r="AK110" s="9"/>
      <c r="AL110" s="9"/>
      <c r="AM110" s="9"/>
      <c r="AN110" s="9"/>
      <c r="AO110" s="9"/>
      <c r="AP110" s="9"/>
      <c r="AQ110" s="9"/>
      <c r="AR110" s="9"/>
      <c r="AS110" s="9"/>
      <c r="AT110" s="10"/>
      <c r="AU110" s="10"/>
    </row>
    <row r="111" spans="1:47" ht="9.75" customHeight="1" x14ac:dyDescent="0.2">
      <c r="A111" s="8"/>
      <c r="B111" s="8"/>
      <c r="C111" s="8"/>
      <c r="D111" s="8"/>
      <c r="E111" s="8"/>
      <c r="F111" s="9"/>
      <c r="G111" s="9"/>
      <c r="H111" s="9"/>
      <c r="I111" s="9"/>
      <c r="J111" s="9"/>
      <c r="K111" s="9"/>
      <c r="L111" s="9"/>
      <c r="M111" s="9"/>
      <c r="N111" s="9"/>
      <c r="O111" s="9"/>
      <c r="P111" s="9"/>
      <c r="Q111" s="9"/>
      <c r="R111" s="9"/>
      <c r="S111" s="9"/>
      <c r="T111" s="9"/>
      <c r="U111" s="9"/>
      <c r="V111" s="9"/>
      <c r="W111" s="9"/>
      <c r="X111" s="9"/>
      <c r="Y111" s="9"/>
      <c r="Z111" s="9"/>
      <c r="AA111" s="9"/>
      <c r="AB111" s="9"/>
      <c r="AC111" s="9"/>
      <c r="AD111" s="9"/>
      <c r="AE111" s="9"/>
      <c r="AF111" s="9"/>
      <c r="AG111" s="9"/>
      <c r="AH111" s="9"/>
      <c r="AI111" s="9"/>
      <c r="AJ111" s="9"/>
      <c r="AK111" s="9"/>
      <c r="AL111" s="9"/>
      <c r="AM111" s="9"/>
      <c r="AN111" s="9"/>
      <c r="AO111" s="9"/>
      <c r="AP111" s="9"/>
      <c r="AQ111" s="9"/>
      <c r="AR111" s="9"/>
      <c r="AS111" s="9"/>
      <c r="AT111" s="10"/>
      <c r="AU111" s="10"/>
    </row>
    <row r="112" spans="1:47" ht="9.75" customHeight="1" x14ac:dyDescent="0.2">
      <c r="A112" s="8"/>
      <c r="B112" s="8"/>
      <c r="C112" s="8"/>
      <c r="D112" s="8"/>
      <c r="E112" s="8"/>
      <c r="F112" s="9"/>
      <c r="G112" s="9"/>
      <c r="H112" s="9"/>
      <c r="I112" s="9"/>
      <c r="J112" s="9"/>
      <c r="K112" s="9"/>
      <c r="L112" s="9"/>
      <c r="M112" s="9"/>
      <c r="N112" s="9"/>
      <c r="O112" s="9"/>
      <c r="P112" s="9"/>
      <c r="Q112" s="9"/>
      <c r="R112" s="9"/>
      <c r="S112" s="9"/>
      <c r="T112" s="9"/>
      <c r="U112" s="9"/>
      <c r="V112" s="9"/>
      <c r="W112" s="9"/>
      <c r="X112" s="9"/>
      <c r="Y112" s="9"/>
      <c r="Z112" s="9"/>
      <c r="AA112" s="9"/>
      <c r="AB112" s="9"/>
      <c r="AC112" s="9"/>
      <c r="AD112" s="9"/>
      <c r="AE112" s="9"/>
      <c r="AF112" s="9"/>
      <c r="AG112" s="9"/>
      <c r="AH112" s="9"/>
      <c r="AI112" s="9"/>
      <c r="AJ112" s="9"/>
      <c r="AK112" s="9"/>
      <c r="AL112" s="9"/>
      <c r="AM112" s="9"/>
      <c r="AN112" s="9"/>
      <c r="AO112" s="9"/>
      <c r="AP112" s="9"/>
      <c r="AQ112" s="9"/>
      <c r="AR112" s="9"/>
      <c r="AS112" s="9"/>
      <c r="AT112" s="10"/>
      <c r="AU112" s="10"/>
    </row>
    <row r="113" spans="1:47" ht="9.75" customHeight="1" x14ac:dyDescent="0.2">
      <c r="A113" s="8"/>
      <c r="B113" s="8"/>
      <c r="C113" s="8"/>
      <c r="D113" s="8"/>
      <c r="E113" s="8"/>
      <c r="F113" s="9"/>
      <c r="G113" s="9"/>
      <c r="H113" s="9"/>
      <c r="I113" s="9"/>
      <c r="J113" s="9"/>
      <c r="K113" s="9"/>
      <c r="L113" s="9"/>
      <c r="M113" s="9"/>
      <c r="N113" s="9"/>
      <c r="O113" s="9"/>
      <c r="P113" s="9"/>
      <c r="Q113" s="9"/>
      <c r="R113" s="9"/>
      <c r="S113" s="9"/>
      <c r="T113" s="9"/>
      <c r="U113" s="9"/>
      <c r="V113" s="9"/>
      <c r="W113" s="9"/>
      <c r="X113" s="9"/>
      <c r="Y113" s="9"/>
      <c r="Z113" s="9"/>
      <c r="AA113" s="9"/>
      <c r="AB113" s="9"/>
      <c r="AC113" s="9"/>
      <c r="AD113" s="9"/>
      <c r="AE113" s="9"/>
      <c r="AF113" s="9"/>
      <c r="AG113" s="9"/>
      <c r="AH113" s="9"/>
      <c r="AI113" s="9"/>
      <c r="AJ113" s="9"/>
      <c r="AK113" s="9"/>
      <c r="AL113" s="9"/>
      <c r="AM113" s="9"/>
      <c r="AN113" s="9"/>
      <c r="AO113" s="9"/>
      <c r="AP113" s="9"/>
      <c r="AQ113" s="9"/>
      <c r="AR113" s="9"/>
      <c r="AS113" s="9"/>
      <c r="AT113" s="10"/>
      <c r="AU113" s="10"/>
    </row>
    <row r="114" spans="1:47" ht="9.75" customHeight="1" x14ac:dyDescent="0.2">
      <c r="A114" s="11"/>
      <c r="B114" s="11"/>
      <c r="C114" s="11"/>
      <c r="D114" s="11"/>
      <c r="E114" s="11"/>
      <c r="F114" s="12"/>
      <c r="G114" s="12"/>
      <c r="H114" s="12"/>
      <c r="I114" s="12"/>
      <c r="J114" s="12"/>
      <c r="K114" s="12"/>
      <c r="L114" s="12"/>
      <c r="M114" s="12"/>
      <c r="N114" s="12"/>
      <c r="O114" s="12"/>
      <c r="P114" s="12"/>
      <c r="Q114" s="12"/>
      <c r="R114" s="12"/>
      <c r="S114" s="12"/>
      <c r="T114" s="12"/>
      <c r="U114" s="12"/>
      <c r="V114" s="12"/>
      <c r="W114" s="12"/>
      <c r="X114" s="12"/>
      <c r="Y114" s="12"/>
      <c r="Z114" s="12"/>
      <c r="AA114" s="12"/>
      <c r="AB114" s="12"/>
      <c r="AC114" s="12"/>
      <c r="AD114" s="12"/>
      <c r="AE114" s="12"/>
      <c r="AF114" s="12"/>
      <c r="AG114" s="12"/>
      <c r="AH114" s="12"/>
      <c r="AI114" s="12"/>
      <c r="AJ114" s="12"/>
      <c r="AK114" s="12"/>
      <c r="AL114" s="12"/>
      <c r="AM114" s="12"/>
      <c r="AN114" s="12"/>
      <c r="AO114" s="12"/>
      <c r="AP114" s="12"/>
      <c r="AQ114" s="12"/>
      <c r="AR114" s="12"/>
      <c r="AS114" s="12"/>
      <c r="AT114" s="13"/>
      <c r="AU114" s="13"/>
    </row>
    <row r="115" spans="1:47" ht="12.75" customHeight="1" x14ac:dyDescent="0.2">
      <c r="A115" s="281" t="s">
        <v>149</v>
      </c>
      <c r="B115" s="281"/>
      <c r="C115" s="281"/>
      <c r="D115" s="281"/>
      <c r="E115" s="287" t="s">
        <v>150</v>
      </c>
      <c r="F115" s="288"/>
      <c r="G115" s="288"/>
      <c r="H115" s="288"/>
      <c r="I115" s="288"/>
      <c r="J115" s="288"/>
      <c r="K115" s="288"/>
      <c r="L115" s="288"/>
      <c r="M115" s="288"/>
      <c r="N115" s="288"/>
      <c r="O115" s="288"/>
      <c r="P115" s="288"/>
      <c r="Q115" s="288"/>
      <c r="R115" s="288"/>
      <c r="S115" s="288"/>
      <c r="T115" s="288"/>
      <c r="U115" s="288"/>
      <c r="V115" s="288"/>
      <c r="W115" s="289"/>
      <c r="X115" s="287" t="s">
        <v>151</v>
      </c>
      <c r="Y115" s="288"/>
      <c r="Z115" s="288"/>
      <c r="AA115" s="288"/>
      <c r="AB115" s="288"/>
      <c r="AC115" s="288"/>
      <c r="AD115" s="288"/>
      <c r="AE115" s="288"/>
      <c r="AF115" s="288"/>
      <c r="AG115" s="288"/>
      <c r="AH115" s="288"/>
      <c r="AI115" s="288"/>
      <c r="AJ115" s="288"/>
      <c r="AK115" s="288"/>
      <c r="AL115" s="288"/>
      <c r="AM115" s="288"/>
      <c r="AN115" s="288"/>
      <c r="AO115" s="288"/>
      <c r="AP115" s="288"/>
      <c r="AQ115" s="288"/>
      <c r="AR115" s="288"/>
      <c r="AS115" s="288"/>
      <c r="AT115" s="288"/>
      <c r="AU115" s="92"/>
    </row>
    <row r="116" spans="1:47" ht="12" customHeight="1" x14ac:dyDescent="0.2">
      <c r="A116" s="248" t="s">
        <v>124</v>
      </c>
      <c r="B116" s="249"/>
      <c r="C116" s="279" t="str">
        <f>IF(COUNTIF(AT6:AT85," ")=ROWS(AT6:AT85)," ",LARGE(AT6:AT85,1))</f>
        <v xml:space="preserve"> </v>
      </c>
      <c r="D116" s="279"/>
      <c r="E116" s="98"/>
      <c r="F116" s="101"/>
      <c r="G116" s="101"/>
      <c r="H116" s="98"/>
      <c r="I116" s="100"/>
      <c r="J116" s="100"/>
      <c r="K116" s="100"/>
      <c r="L116" s="14"/>
      <c r="M116" s="14"/>
      <c r="N116" s="14"/>
      <c r="O116" s="14"/>
      <c r="P116" s="14"/>
      <c r="Q116" s="14"/>
      <c r="R116" s="14"/>
      <c r="S116" s="14"/>
      <c r="T116" s="14"/>
      <c r="U116" s="14"/>
      <c r="V116" s="14"/>
      <c r="W116" s="14"/>
      <c r="X116" s="14"/>
      <c r="Y116" s="14"/>
      <c r="Z116" s="14"/>
      <c r="AA116" s="14"/>
      <c r="AB116" s="14"/>
      <c r="AC116" s="14"/>
      <c r="AD116" s="14"/>
      <c r="AE116" s="14"/>
      <c r="AF116" s="14"/>
      <c r="AG116" s="14"/>
      <c r="AH116" s="14"/>
      <c r="AI116" s="14"/>
      <c r="AJ116" s="14"/>
      <c r="AK116" s="14"/>
      <c r="AL116" s="14"/>
      <c r="AM116" s="14"/>
      <c r="AN116" s="14"/>
      <c r="AO116" s="14"/>
      <c r="AP116" s="14"/>
      <c r="AQ116" s="14"/>
      <c r="AR116" s="14"/>
      <c r="AS116" s="14"/>
      <c r="AT116" s="15"/>
      <c r="AU116" s="13"/>
    </row>
    <row r="117" spans="1:47" ht="14.1" customHeight="1" x14ac:dyDescent="0.2">
      <c r="A117" s="248" t="s">
        <v>21</v>
      </c>
      <c r="B117" s="249"/>
      <c r="C117" s="279" t="str">
        <f>IF(COUNTIF(AT6:AT85," ")=ROWS(AT6:AT85)," ",SMALL(AT6:AT85,1))</f>
        <v xml:space="preserve"> </v>
      </c>
      <c r="D117" s="279"/>
      <c r="E117" s="98"/>
      <c r="F117" s="101"/>
      <c r="G117" s="101"/>
      <c r="H117" s="98"/>
      <c r="I117" s="100"/>
      <c r="J117" s="100"/>
      <c r="K117" s="100"/>
      <c r="L117" s="14"/>
      <c r="M117" s="14"/>
      <c r="N117" s="14"/>
      <c r="O117" s="14"/>
      <c r="P117" s="14"/>
      <c r="Q117" s="14"/>
      <c r="R117" s="14"/>
      <c r="S117" s="14"/>
      <c r="T117" s="14"/>
      <c r="U117" s="14"/>
      <c r="V117" s="14"/>
      <c r="W117" s="14"/>
      <c r="X117" s="14"/>
      <c r="Y117" s="14"/>
      <c r="Z117" s="14"/>
      <c r="AA117" s="14"/>
      <c r="AB117" s="14"/>
      <c r="AC117" s="14"/>
      <c r="AD117" s="14"/>
      <c r="AE117" s="14"/>
      <c r="AF117" s="14"/>
      <c r="AG117" s="14"/>
      <c r="AH117" s="14"/>
      <c r="AI117" s="14"/>
      <c r="AJ117" s="14"/>
      <c r="AK117" s="14"/>
      <c r="AL117" s="14"/>
      <c r="AM117" s="14"/>
      <c r="AN117" s="14"/>
      <c r="AO117" s="14"/>
      <c r="AP117" s="14"/>
      <c r="AQ117" s="14"/>
      <c r="AR117" s="14"/>
      <c r="AS117" s="14"/>
      <c r="AT117" s="15"/>
      <c r="AU117" s="13"/>
    </row>
    <row r="118" spans="1:47" ht="14.1" customHeight="1" x14ac:dyDescent="0.2">
      <c r="A118" s="250" t="s">
        <v>22</v>
      </c>
      <c r="B118" s="250"/>
      <c r="C118" s="280" t="str">
        <f>AT88</f>
        <v xml:space="preserve"> </v>
      </c>
      <c r="D118" s="280"/>
      <c r="E118" s="98"/>
      <c r="F118" s="101"/>
      <c r="G118" s="101"/>
      <c r="H118" s="98"/>
      <c r="I118" s="100"/>
      <c r="J118" s="100"/>
      <c r="K118" s="100"/>
      <c r="L118" s="14"/>
      <c r="M118" s="14"/>
      <c r="N118" s="14"/>
      <c r="O118" s="14"/>
      <c r="P118" s="14"/>
      <c r="Q118" s="14"/>
      <c r="R118" s="14"/>
      <c r="S118" s="14"/>
      <c r="T118" s="14"/>
      <c r="U118" s="14"/>
      <c r="V118" s="14"/>
      <c r="W118" s="14"/>
      <c r="X118" s="14"/>
      <c r="Y118" s="14"/>
      <c r="Z118" s="14"/>
      <c r="AA118" s="14"/>
      <c r="AB118" s="14"/>
      <c r="AC118" s="14"/>
      <c r="AD118" s="14"/>
      <c r="AE118" s="14"/>
      <c r="AF118" s="286"/>
      <c r="AG118" s="286"/>
      <c r="AH118" s="286"/>
      <c r="AI118" s="286"/>
      <c r="AJ118" s="286"/>
      <c r="AK118" s="286"/>
      <c r="AL118" s="286"/>
      <c r="AM118" s="286"/>
      <c r="AN118" s="286"/>
      <c r="AO118" s="14"/>
      <c r="AP118" s="14"/>
      <c r="AQ118" s="14"/>
      <c r="AR118" s="14"/>
      <c r="AS118" s="14"/>
      <c r="AT118" s="15"/>
      <c r="AU118" s="13"/>
    </row>
    <row r="119" spans="1:47" ht="14.1" customHeight="1" x14ac:dyDescent="0.2">
      <c r="A119" s="282" t="s">
        <v>134</v>
      </c>
      <c r="B119" s="283"/>
      <c r="C119" s="97" t="s">
        <v>125</v>
      </c>
      <c r="D119" s="97" t="s">
        <v>126</v>
      </c>
      <c r="E119" s="98"/>
      <c r="F119" s="101"/>
      <c r="G119" s="101"/>
      <c r="H119" s="98"/>
      <c r="I119" s="100"/>
      <c r="J119" s="100"/>
      <c r="K119" s="100"/>
      <c r="L119" s="14"/>
      <c r="M119" s="14"/>
      <c r="N119" s="14"/>
      <c r="O119" s="14"/>
      <c r="P119" s="14"/>
      <c r="Q119" s="14"/>
      <c r="R119" s="14"/>
      <c r="S119" s="14"/>
      <c r="T119" s="14"/>
      <c r="U119" s="14"/>
      <c r="V119" s="14"/>
      <c r="W119" s="14"/>
      <c r="X119" s="14"/>
      <c r="Y119" s="14"/>
      <c r="Z119" s="14"/>
      <c r="AA119" s="14"/>
      <c r="AB119" s="14"/>
      <c r="AC119" s="14"/>
      <c r="AD119" s="14"/>
      <c r="AE119" s="14"/>
      <c r="AF119" s="14"/>
      <c r="AG119" s="14"/>
      <c r="AH119" s="14"/>
      <c r="AI119" s="14"/>
      <c r="AJ119" s="14"/>
      <c r="AK119" s="14"/>
      <c r="AL119" s="14"/>
      <c r="AM119" s="14"/>
      <c r="AN119" s="14"/>
      <c r="AO119" s="14"/>
      <c r="AP119" s="14"/>
      <c r="AQ119" s="14"/>
      <c r="AR119" s="14"/>
      <c r="AS119" s="14"/>
      <c r="AT119" s="15"/>
      <c r="AU119" s="13"/>
    </row>
    <row r="120" spans="1:47" ht="14.1" customHeight="1" x14ac:dyDescent="0.2">
      <c r="A120" s="277" t="s">
        <v>40</v>
      </c>
      <c r="B120" s="278"/>
      <c r="C120" s="119">
        <f>COUNTIFS($AT$6:$AT$85,"&gt;=0",$AT$6:$AT$85,"&lt;=29")</f>
        <v>0</v>
      </c>
      <c r="D120" s="104" t="str">
        <f>IF(C120=0," ",100*C120/C129)</f>
        <v xml:space="preserve"> </v>
      </c>
      <c r="E120" s="98"/>
      <c r="F120" s="101"/>
      <c r="G120" s="101"/>
      <c r="H120" s="98"/>
      <c r="I120" s="100"/>
      <c r="J120" s="100"/>
      <c r="K120" s="100"/>
      <c r="L120" s="14"/>
      <c r="M120" s="14"/>
      <c r="N120" s="14"/>
      <c r="O120" s="14"/>
      <c r="P120" s="14"/>
      <c r="Q120" s="14"/>
      <c r="R120" s="14"/>
      <c r="S120" s="14"/>
      <c r="T120" s="14"/>
      <c r="U120" s="14"/>
      <c r="V120" s="14"/>
      <c r="W120" s="14"/>
      <c r="X120" s="14"/>
      <c r="Y120" s="14"/>
      <c r="Z120" s="14"/>
      <c r="AA120" s="14"/>
      <c r="AB120" s="14"/>
      <c r="AC120" s="14"/>
      <c r="AD120" s="14"/>
      <c r="AE120" s="14"/>
      <c r="AF120" s="14"/>
      <c r="AG120" s="14"/>
      <c r="AH120" s="14"/>
      <c r="AI120" s="14"/>
      <c r="AJ120" s="14"/>
      <c r="AK120" s="14"/>
      <c r="AL120" s="14"/>
      <c r="AM120" s="14"/>
      <c r="AN120" s="14"/>
      <c r="AO120" s="14"/>
      <c r="AP120" s="14"/>
      <c r="AQ120" s="14"/>
      <c r="AR120" s="14"/>
      <c r="AS120" s="14"/>
      <c r="AT120" s="13"/>
      <c r="AU120" s="13"/>
    </row>
    <row r="121" spans="1:47" ht="14.1" customHeight="1" x14ac:dyDescent="0.2">
      <c r="A121" s="277" t="s">
        <v>39</v>
      </c>
      <c r="B121" s="278"/>
      <c r="C121" s="119">
        <f>COUNTIFS($AT$6:$AT$85,"&gt;=30",$AT$6:$AT$85,"&lt;=39")</f>
        <v>0</v>
      </c>
      <c r="D121" s="104" t="str">
        <f>IF(C121=0," ",100*C121/C129)</f>
        <v xml:space="preserve"> </v>
      </c>
      <c r="E121" s="98"/>
      <c r="F121" s="101"/>
      <c r="G121" s="101"/>
      <c r="H121" s="98"/>
      <c r="I121" s="100"/>
      <c r="J121" s="100"/>
      <c r="K121" s="100"/>
      <c r="L121" s="14"/>
      <c r="M121" s="14"/>
      <c r="N121" s="14"/>
      <c r="O121" s="14"/>
      <c r="P121" s="14"/>
      <c r="Q121" s="14"/>
      <c r="R121" s="14"/>
      <c r="S121" s="14"/>
      <c r="T121" s="14"/>
      <c r="U121" s="14"/>
      <c r="V121" s="14"/>
      <c r="W121" s="14"/>
      <c r="X121" s="14"/>
      <c r="Y121" s="14"/>
      <c r="Z121" s="14"/>
      <c r="AA121" s="14"/>
      <c r="AB121" s="14"/>
      <c r="AC121" s="14"/>
      <c r="AD121" s="14"/>
      <c r="AE121" s="14"/>
      <c r="AF121" s="14"/>
      <c r="AG121" s="14"/>
      <c r="AH121" s="14"/>
      <c r="AI121" s="14"/>
      <c r="AJ121" s="14"/>
      <c r="AK121" s="14"/>
      <c r="AL121" s="14"/>
      <c r="AM121" s="14"/>
      <c r="AN121" s="14"/>
      <c r="AO121" s="14"/>
      <c r="AP121" s="14"/>
      <c r="AQ121" s="14"/>
      <c r="AR121" s="14"/>
      <c r="AS121" s="14"/>
      <c r="AT121" s="13"/>
      <c r="AU121" s="13"/>
    </row>
    <row r="122" spans="1:47" ht="14.1" customHeight="1" x14ac:dyDescent="0.2">
      <c r="A122" s="277" t="s">
        <v>38</v>
      </c>
      <c r="B122" s="278"/>
      <c r="C122" s="119">
        <f>COUNTIFS($AT$6:$AT$85,"&gt;=40",$AT$6:$AT$85,"&lt;=49")</f>
        <v>0</v>
      </c>
      <c r="D122" s="104" t="str">
        <f>IF(C122=0," ",100*C122/C129)</f>
        <v xml:space="preserve"> </v>
      </c>
      <c r="E122" s="98"/>
      <c r="F122" s="101"/>
      <c r="G122" s="101"/>
      <c r="H122" s="98"/>
      <c r="I122" s="100"/>
      <c r="J122" s="100"/>
      <c r="K122" s="100"/>
      <c r="L122" s="14"/>
      <c r="M122" s="14"/>
      <c r="N122" s="14"/>
      <c r="O122" s="14"/>
      <c r="P122" s="14"/>
      <c r="Q122" s="14"/>
      <c r="R122" s="14"/>
      <c r="S122" s="14"/>
      <c r="T122" s="14"/>
      <c r="U122" s="14"/>
      <c r="V122" s="14"/>
      <c r="W122" s="14"/>
      <c r="X122" s="14"/>
      <c r="Y122" s="14"/>
      <c r="Z122" s="14"/>
      <c r="AA122" s="14"/>
      <c r="AB122" s="14"/>
      <c r="AC122" s="14"/>
      <c r="AD122" s="14"/>
      <c r="AE122" s="14"/>
      <c r="AF122" s="14"/>
      <c r="AG122" s="14"/>
      <c r="AH122" s="14"/>
      <c r="AI122" s="14"/>
      <c r="AJ122" s="14"/>
      <c r="AK122" s="14"/>
      <c r="AL122" s="14"/>
      <c r="AM122" s="14"/>
      <c r="AN122" s="14"/>
      <c r="AO122" s="14"/>
      <c r="AP122" s="14"/>
      <c r="AQ122" s="14"/>
      <c r="AR122" s="14"/>
      <c r="AS122" s="14"/>
      <c r="AT122" s="13"/>
      <c r="AU122" s="13"/>
    </row>
    <row r="123" spans="1:47" ht="14.1" customHeight="1" x14ac:dyDescent="0.2">
      <c r="A123" s="277" t="s">
        <v>37</v>
      </c>
      <c r="B123" s="278"/>
      <c r="C123" s="119">
        <f>COUNTIFS($AT$6:$AT$85,"&gt;=50",$AT$6:$AT$85,"&lt;=59")</f>
        <v>0</v>
      </c>
      <c r="D123" s="104" t="str">
        <f>IF(C123=0," ",100*C123/C129)</f>
        <v xml:space="preserve"> </v>
      </c>
      <c r="E123" s="98"/>
      <c r="F123" s="101"/>
      <c r="G123" s="101"/>
      <c r="H123" s="98"/>
      <c r="I123" s="100"/>
      <c r="J123" s="100"/>
      <c r="K123" s="100"/>
      <c r="L123" s="14"/>
      <c r="M123" s="14"/>
      <c r="N123" s="14"/>
      <c r="O123" s="14"/>
      <c r="P123" s="14"/>
      <c r="Q123" s="14"/>
      <c r="R123" s="14"/>
      <c r="S123" s="14"/>
      <c r="T123" s="14"/>
      <c r="U123" s="14"/>
      <c r="V123" s="14"/>
      <c r="W123" s="14"/>
      <c r="X123" s="14"/>
      <c r="Y123" s="14"/>
      <c r="Z123" s="14"/>
      <c r="AA123" s="14"/>
      <c r="AB123" s="14"/>
      <c r="AC123" s="14"/>
      <c r="AD123" s="14"/>
      <c r="AE123" s="14"/>
      <c r="AF123" s="14"/>
      <c r="AG123" s="14"/>
      <c r="AH123" s="14"/>
      <c r="AI123" s="14"/>
      <c r="AJ123" s="14"/>
      <c r="AK123" s="14"/>
      <c r="AL123" s="14"/>
      <c r="AM123" s="14"/>
      <c r="AN123" s="14"/>
      <c r="AO123" s="14"/>
      <c r="AP123" s="14"/>
      <c r="AQ123" s="14"/>
      <c r="AR123" s="14"/>
      <c r="AS123" s="14"/>
      <c r="AT123" s="13"/>
      <c r="AU123" s="13"/>
    </row>
    <row r="124" spans="1:47" ht="14.1" customHeight="1" x14ac:dyDescent="0.2">
      <c r="A124" s="277" t="s">
        <v>33</v>
      </c>
      <c r="B124" s="278"/>
      <c r="C124" s="119">
        <f>COUNTIFS($AT$6:$AT$85,"&gt;=60",$AT$6:$AT$85,"&lt;=69")</f>
        <v>0</v>
      </c>
      <c r="D124" s="104" t="str">
        <f>IF(C124=0," ",100*C124/C129)</f>
        <v xml:space="preserve"> </v>
      </c>
      <c r="E124" s="98"/>
      <c r="F124" s="101"/>
      <c r="G124" s="101"/>
      <c r="H124" s="98"/>
      <c r="I124" s="100"/>
      <c r="J124" s="100"/>
      <c r="K124" s="100"/>
      <c r="L124" s="14"/>
      <c r="M124" s="14"/>
      <c r="N124" s="14"/>
      <c r="O124" s="14"/>
      <c r="P124" s="14"/>
      <c r="Q124" s="14"/>
      <c r="R124" s="14"/>
      <c r="S124" s="14"/>
      <c r="T124" s="14"/>
      <c r="U124" s="14"/>
      <c r="V124" s="14"/>
      <c r="W124" s="14"/>
      <c r="X124" s="14"/>
      <c r="Y124" s="14"/>
      <c r="Z124" s="14"/>
      <c r="AA124" s="14"/>
      <c r="AB124" s="14"/>
      <c r="AC124" s="14"/>
      <c r="AD124" s="14"/>
      <c r="AE124" s="14"/>
      <c r="AF124" s="14"/>
      <c r="AG124" s="14"/>
      <c r="AH124" s="14"/>
      <c r="AI124" s="14"/>
      <c r="AJ124" s="14"/>
      <c r="AK124" s="14"/>
      <c r="AL124" s="14"/>
      <c r="AM124" s="14"/>
      <c r="AN124" s="14"/>
      <c r="AO124" s="14"/>
      <c r="AP124" s="14"/>
      <c r="AQ124" s="14"/>
      <c r="AR124" s="14"/>
      <c r="AS124" s="14"/>
      <c r="AT124" s="13"/>
      <c r="AU124" s="13"/>
    </row>
    <row r="125" spans="1:47" ht="14.1" customHeight="1" x14ac:dyDescent="0.2">
      <c r="A125" s="277" t="s">
        <v>36</v>
      </c>
      <c r="B125" s="278"/>
      <c r="C125" s="119">
        <f>COUNTIFS($AT$6:$AT$85,"&gt;=70",$AT$6:$AT$85,"&lt;=74")</f>
        <v>0</v>
      </c>
      <c r="D125" s="104" t="str">
        <f>IF(C125=0," ",100*C125/C129)</f>
        <v xml:space="preserve"> </v>
      </c>
      <c r="E125" s="98"/>
      <c r="F125" s="101"/>
      <c r="G125" s="101"/>
      <c r="H125" s="98"/>
      <c r="I125" s="100"/>
      <c r="J125" s="100"/>
      <c r="K125" s="100"/>
      <c r="L125" s="14"/>
      <c r="M125" s="14"/>
      <c r="N125" s="14"/>
      <c r="O125" s="14"/>
      <c r="P125" s="14"/>
      <c r="Q125" s="14"/>
      <c r="R125" s="14"/>
      <c r="S125" s="14"/>
      <c r="T125" s="14"/>
      <c r="U125" s="14"/>
      <c r="V125" s="14"/>
      <c r="W125" s="14"/>
      <c r="X125" s="14"/>
      <c r="Y125" s="14"/>
      <c r="Z125" s="14"/>
      <c r="AA125" s="14"/>
      <c r="AB125" s="14"/>
      <c r="AC125" s="14"/>
      <c r="AD125" s="14"/>
      <c r="AE125" s="14"/>
      <c r="AF125" s="14"/>
      <c r="AG125" s="14"/>
      <c r="AH125" s="14"/>
      <c r="AI125" s="14"/>
      <c r="AJ125" s="14"/>
      <c r="AK125" s="14"/>
      <c r="AL125" s="14"/>
      <c r="AM125" s="14"/>
      <c r="AN125" s="14"/>
      <c r="AO125" s="14"/>
      <c r="AP125" s="14"/>
      <c r="AQ125" s="14"/>
      <c r="AR125" s="14"/>
      <c r="AS125" s="14"/>
      <c r="AT125" s="13"/>
      <c r="AU125" s="13"/>
    </row>
    <row r="126" spans="1:47" ht="14.1" customHeight="1" x14ac:dyDescent="0.2">
      <c r="A126" s="277" t="s">
        <v>35</v>
      </c>
      <c r="B126" s="278"/>
      <c r="C126" s="119">
        <f>COUNTIFS($AT$6:$AT$85,"&gt;=75",$AT$6:$AT$85,"&lt;=79")</f>
        <v>0</v>
      </c>
      <c r="D126" s="104" t="str">
        <f>IF(C126=0," ",100*C126/C129)</f>
        <v xml:space="preserve"> </v>
      </c>
      <c r="E126"/>
      <c r="F126" s="102"/>
      <c r="G126" s="103"/>
      <c r="H126" s="42"/>
      <c r="I126" s="42"/>
      <c r="J126" s="42"/>
      <c r="K126" s="42"/>
      <c r="L126" s="14"/>
      <c r="M126" s="14"/>
      <c r="N126" s="14"/>
      <c r="O126" s="14"/>
      <c r="P126" s="14"/>
      <c r="Q126" s="14"/>
      <c r="R126" s="14"/>
      <c r="S126" s="14"/>
      <c r="T126" s="14"/>
      <c r="U126" s="14"/>
      <c r="V126" s="14"/>
      <c r="W126" s="14"/>
      <c r="X126" s="14"/>
      <c r="Y126" s="14"/>
      <c r="Z126" s="14"/>
      <c r="AA126" s="14"/>
      <c r="AB126" s="14"/>
      <c r="AC126" s="14"/>
      <c r="AD126" s="14"/>
      <c r="AE126" s="14"/>
      <c r="AF126" s="14"/>
      <c r="AG126" s="14"/>
      <c r="AH126" s="14"/>
      <c r="AI126" s="14"/>
      <c r="AJ126" s="14"/>
      <c r="AK126" s="14"/>
      <c r="AL126" s="14"/>
      <c r="AM126" s="14"/>
      <c r="AN126" s="14"/>
      <c r="AO126" s="14"/>
      <c r="AP126" s="14"/>
      <c r="AQ126" s="14"/>
      <c r="AR126" s="14"/>
      <c r="AS126" s="14"/>
      <c r="AT126" s="13"/>
      <c r="AU126" s="13"/>
    </row>
    <row r="127" spans="1:47" ht="14.1" customHeight="1" x14ac:dyDescent="0.2">
      <c r="A127" s="277" t="s">
        <v>34</v>
      </c>
      <c r="B127" s="278"/>
      <c r="C127" s="119">
        <f>COUNTIFS($AT$6:$AT$85,"&gt;=80",$AT$6:$AT$85,"&lt;=89")</f>
        <v>0</v>
      </c>
      <c r="D127" s="104" t="str">
        <f>IF(C127=0," ",100*C127/C129)</f>
        <v xml:space="preserve"> </v>
      </c>
      <c r="E127"/>
      <c r="F127"/>
      <c r="G127"/>
      <c r="H127" s="99"/>
      <c r="I127" s="99"/>
      <c r="J127" s="99"/>
      <c r="K127" s="99"/>
      <c r="L127" s="12"/>
      <c r="M127" s="12"/>
      <c r="N127" s="12"/>
      <c r="O127" s="12"/>
      <c r="P127" s="12"/>
      <c r="Q127" s="12"/>
      <c r="R127" s="12"/>
      <c r="S127" s="12"/>
      <c r="T127" s="12"/>
      <c r="U127" s="12"/>
      <c r="V127" s="12"/>
      <c r="W127" s="12"/>
      <c r="X127" s="12"/>
      <c r="Y127" s="12"/>
      <c r="Z127" s="12"/>
      <c r="AA127" s="12"/>
      <c r="AB127" s="12"/>
      <c r="AC127" s="12"/>
      <c r="AD127" s="12"/>
      <c r="AE127" s="12"/>
      <c r="AF127" s="12"/>
      <c r="AG127" s="12"/>
      <c r="AH127" s="12"/>
      <c r="AI127" s="12"/>
      <c r="AJ127" s="12"/>
      <c r="AK127" s="12"/>
      <c r="AL127" s="12"/>
      <c r="AM127" s="12"/>
      <c r="AN127" s="12"/>
      <c r="AO127" s="12"/>
      <c r="AP127" s="12"/>
      <c r="AQ127" s="12"/>
      <c r="AR127" s="12"/>
      <c r="AS127" s="12"/>
      <c r="AT127" s="13"/>
      <c r="AU127" s="13"/>
    </row>
    <row r="128" spans="1:47" ht="12" customHeight="1" x14ac:dyDescent="0.2">
      <c r="A128" s="277" t="s">
        <v>32</v>
      </c>
      <c r="B128" s="278"/>
      <c r="C128" s="119">
        <f>COUNTIFS($AT$6:$AT$85,"&gt;=90",$AT$6:$AT$85,"&lt;=100")</f>
        <v>0</v>
      </c>
      <c r="D128" s="104" t="str">
        <f>IF(C128=0," ",100*C128/C129)</f>
        <v xml:space="preserve"> </v>
      </c>
      <c r="E128" s="8"/>
      <c r="F128" s="9"/>
      <c r="G128" s="9"/>
      <c r="H128" s="9"/>
      <c r="I128" s="9"/>
      <c r="J128" s="9"/>
      <c r="K128" s="9"/>
      <c r="L128" s="12"/>
      <c r="M128" s="12"/>
      <c r="N128" s="12"/>
      <c r="O128" s="12"/>
      <c r="P128" s="12"/>
      <c r="Q128" s="12"/>
      <c r="R128" s="12"/>
      <c r="S128" s="12"/>
      <c r="T128" s="12"/>
      <c r="U128" s="12"/>
      <c r="V128" s="12"/>
      <c r="W128" s="12"/>
      <c r="X128" s="12"/>
      <c r="Y128" s="12"/>
      <c r="Z128" s="12"/>
      <c r="AA128" s="12"/>
      <c r="AB128" s="12"/>
      <c r="AC128" s="12"/>
      <c r="AD128" s="12"/>
      <c r="AE128" s="12"/>
      <c r="AF128" s="12"/>
      <c r="AG128" s="12"/>
      <c r="AH128" s="12"/>
      <c r="AI128" s="12"/>
      <c r="AJ128" s="12"/>
      <c r="AK128" s="12"/>
      <c r="AL128" s="12"/>
      <c r="AM128" s="12"/>
      <c r="AN128" s="12"/>
      <c r="AO128" s="12"/>
      <c r="AP128" s="12"/>
      <c r="AQ128" s="12"/>
      <c r="AR128" s="12"/>
      <c r="AS128" s="12"/>
      <c r="AT128" s="13"/>
      <c r="AU128" s="13"/>
    </row>
    <row r="129" spans="1:47" ht="14.25" customHeight="1" x14ac:dyDescent="0.2">
      <c r="A129" s="303" t="s">
        <v>127</v>
      </c>
      <c r="B129" s="249"/>
      <c r="C129" s="248" t="str">
        <f>IF(SUM(C120:C128)=0," ",SUM(C120:C128))</f>
        <v xml:space="preserve"> </v>
      </c>
      <c r="D129" s="249"/>
      <c r="E129" s="8"/>
      <c r="F129" s="9"/>
      <c r="G129" s="9"/>
      <c r="H129" s="9"/>
      <c r="I129" s="9"/>
      <c r="J129" s="9"/>
      <c r="K129" s="9"/>
      <c r="L129" s="12"/>
      <c r="M129" s="12"/>
      <c r="N129" s="12"/>
      <c r="O129" s="12"/>
      <c r="P129" s="12"/>
      <c r="Q129" s="12"/>
      <c r="R129" s="12"/>
      <c r="S129" s="12"/>
      <c r="T129" s="12"/>
      <c r="U129" s="12"/>
      <c r="V129" s="12"/>
      <c r="W129" s="12"/>
      <c r="X129" s="12"/>
      <c r="Y129" s="12"/>
      <c r="Z129" s="12"/>
      <c r="AA129" s="12"/>
      <c r="AB129" s="12"/>
      <c r="AC129" s="12"/>
      <c r="AD129" s="12"/>
      <c r="AE129" s="12"/>
      <c r="AF129" s="12"/>
      <c r="AG129" s="12"/>
      <c r="AH129" s="12"/>
      <c r="AI129" s="12"/>
      <c r="AJ129" s="12"/>
      <c r="AK129" s="12"/>
      <c r="AL129" s="12"/>
      <c r="AM129" s="12"/>
      <c r="AN129" s="12"/>
      <c r="AO129" s="12"/>
      <c r="AP129" s="12"/>
      <c r="AQ129" s="12"/>
      <c r="AR129" s="12"/>
      <c r="AS129" s="12"/>
      <c r="AT129" s="13"/>
      <c r="AU129" s="13"/>
    </row>
    <row r="130" spans="1:47" ht="12.75" customHeight="1" x14ac:dyDescent="0.2">
      <c r="A130" s="281" t="s">
        <v>131</v>
      </c>
      <c r="B130" s="281"/>
      <c r="C130" s="281"/>
      <c r="D130" s="281"/>
      <c r="E130" s="281" t="s">
        <v>132</v>
      </c>
      <c r="F130" s="281"/>
      <c r="G130" s="281"/>
      <c r="H130" s="281"/>
      <c r="I130" s="281"/>
      <c r="J130" s="281"/>
      <c r="K130" s="281"/>
      <c r="L130" s="281"/>
      <c r="M130" s="281"/>
      <c r="N130" s="281"/>
      <c r="O130" s="281"/>
      <c r="P130" s="281"/>
      <c r="Q130" s="281"/>
      <c r="R130" s="281"/>
      <c r="S130" s="281"/>
      <c r="T130" s="281"/>
      <c r="U130" s="281"/>
      <c r="V130" s="281"/>
      <c r="W130" s="281"/>
      <c r="X130" s="257" t="s">
        <v>133</v>
      </c>
      <c r="Y130" s="257"/>
      <c r="Z130" s="257"/>
      <c r="AA130" s="257"/>
      <c r="AB130" s="257"/>
      <c r="AC130" s="257"/>
      <c r="AD130" s="257"/>
      <c r="AE130" s="257"/>
      <c r="AF130" s="257"/>
      <c r="AG130" s="257"/>
      <c r="AH130" s="257"/>
      <c r="AI130" s="257"/>
      <c r="AJ130" s="257"/>
      <c r="AK130" s="257"/>
      <c r="AL130" s="257"/>
      <c r="AM130" s="257"/>
      <c r="AN130" s="16"/>
      <c r="AO130" s="16"/>
      <c r="AP130" s="110"/>
      <c r="AQ130" s="16"/>
      <c r="AR130" s="16"/>
      <c r="AS130" s="16"/>
      <c r="AT130" s="16"/>
      <c r="AU130"/>
    </row>
    <row r="131" spans="1:47" x14ac:dyDescent="0.2">
      <c r="A131" s="250" t="s">
        <v>123</v>
      </c>
      <c r="B131" s="250"/>
      <c r="C131" s="66" t="s">
        <v>140</v>
      </c>
      <c r="D131" s="66" t="s">
        <v>139</v>
      </c>
      <c r="E131" s="93"/>
      <c r="F131" s="93"/>
      <c r="G131" s="93"/>
      <c r="H131" s="93"/>
      <c r="I131" s="93"/>
      <c r="J131" s="93"/>
      <c r="K131" s="93"/>
      <c r="L131" s="69"/>
      <c r="M131" s="69"/>
      <c r="N131" s="70"/>
      <c r="O131" s="70"/>
      <c r="P131" s="70"/>
      <c r="Q131" s="70"/>
      <c r="R131" s="70"/>
      <c r="S131" s="70"/>
      <c r="T131" s="70"/>
      <c r="U131" s="70"/>
      <c r="V131" s="70"/>
      <c r="W131" s="70"/>
      <c r="X131" s="70"/>
      <c r="Y131" s="70"/>
      <c r="Z131" s="70"/>
      <c r="AA131" s="70"/>
      <c r="AB131" s="70"/>
      <c r="AC131" s="70"/>
      <c r="AD131" s="70"/>
      <c r="AE131" s="70"/>
      <c r="AF131" s="70"/>
      <c r="AG131"/>
      <c r="AH131"/>
      <c r="AI131"/>
      <c r="AJ131"/>
      <c r="AK131"/>
      <c r="AL131"/>
      <c r="AM131"/>
      <c r="AN131" s="16"/>
      <c r="AO131" s="301" t="s">
        <v>23</v>
      </c>
      <c r="AP131" s="301"/>
      <c r="AQ131" s="301"/>
      <c r="AR131" s="301"/>
      <c r="AS131" s="301"/>
      <c r="AT131" s="301"/>
      <c r="AU131"/>
    </row>
    <row r="132" spans="1:47" x14ac:dyDescent="0.2">
      <c r="A132" s="250" t="str">
        <f>IF('Öğrenme Çıktıları'!R148&gt;0,'Öğrenme Çıktıları'!R107," ")</f>
        <v xml:space="preserve"> </v>
      </c>
      <c r="B132" s="250"/>
      <c r="C132" s="94" t="str">
        <f>IF('Öğrenme Çıktıları'!R148&gt;0,'Öğrenme Çıktıları'!R148," ")</f>
        <v xml:space="preserve"> </v>
      </c>
      <c r="D132" s="95" t="str">
        <f>IF('Öğrenme Çıktıları'!R148&gt;0,'Öğrenme Çıktıları'!R149," ")</f>
        <v xml:space="preserve"> </v>
      </c>
      <c r="E132" s="93"/>
      <c r="F132" s="93"/>
      <c r="G132" s="93"/>
      <c r="H132" s="93"/>
      <c r="I132" s="93"/>
      <c r="J132" s="93"/>
      <c r="K132" s="93"/>
      <c r="L132" s="71"/>
      <c r="M132" s="71"/>
      <c r="N132" s="72"/>
      <c r="O132" s="72"/>
      <c r="P132" s="72"/>
      <c r="Q132" s="72"/>
      <c r="R132" s="72"/>
      <c r="S132" s="72"/>
      <c r="T132" s="72"/>
      <c r="U132" s="73"/>
      <c r="V132" s="73"/>
      <c r="W132" s="73"/>
      <c r="X132" s="73"/>
      <c r="Y132" s="73"/>
      <c r="Z132" s="73"/>
      <c r="AA132" s="73"/>
      <c r="AB132" s="73"/>
      <c r="AC132" s="73"/>
      <c r="AD132" s="73"/>
      <c r="AE132" s="73"/>
      <c r="AF132" s="73"/>
      <c r="AG132" s="108"/>
      <c r="AH132" s="108"/>
      <c r="AI132" s="108"/>
      <c r="AJ132" s="108"/>
      <c r="AK132" s="108"/>
      <c r="AL132" s="108"/>
      <c r="AM132" s="108"/>
      <c r="AN132" s="111"/>
      <c r="AO132" s="301">
        <f ca="1">TODAY()</f>
        <v>46037</v>
      </c>
      <c r="AP132" s="301"/>
      <c r="AQ132" s="301"/>
      <c r="AR132" s="301"/>
      <c r="AS132" s="301"/>
      <c r="AT132" s="301"/>
      <c r="AU132" s="108"/>
    </row>
    <row r="133" spans="1:47" x14ac:dyDescent="0.2">
      <c r="A133" s="248" t="str">
        <f>IF('Öğrenme Çıktıları'!S148&gt;0,'Öğrenme Çıktıları'!S107," ")</f>
        <v xml:space="preserve"> </v>
      </c>
      <c r="B133" s="249"/>
      <c r="C133" s="94" t="str">
        <f>IF('Öğrenme Çıktıları'!S148&gt;0,'Öğrenme Çıktıları'!S148," ")</f>
        <v xml:space="preserve"> </v>
      </c>
      <c r="D133" s="95" t="str">
        <f>IF('Öğrenme Çıktıları'!S148&gt;0,'Öğrenme Çıktıları'!S149," ")</f>
        <v xml:space="preserve"> </v>
      </c>
      <c r="E133" s="93"/>
      <c r="F133" s="93"/>
      <c r="G133" s="93"/>
      <c r="H133" s="93"/>
      <c r="I133" s="93"/>
      <c r="J133" s="93"/>
      <c r="K133" s="93"/>
      <c r="L133" s="74"/>
      <c r="M133" s="74"/>
      <c r="N133" s="72"/>
      <c r="O133" s="72"/>
      <c r="P133" s="72"/>
      <c r="Q133" s="72"/>
      <c r="R133" s="72"/>
      <c r="S133" s="72"/>
      <c r="T133" s="72"/>
      <c r="U133" s="73"/>
      <c r="V133" s="73"/>
      <c r="W133" s="73"/>
      <c r="X133" s="73"/>
      <c r="Y133" s="73"/>
      <c r="Z133" s="73"/>
      <c r="AA133" s="73"/>
      <c r="AB133" s="73"/>
      <c r="AC133" s="73"/>
      <c r="AD133" s="73"/>
      <c r="AE133" s="73"/>
      <c r="AF133" s="73"/>
      <c r="AG133" s="105"/>
      <c r="AH133" s="105"/>
      <c r="AI133" s="105"/>
      <c r="AJ133" s="105"/>
      <c r="AK133" s="105"/>
      <c r="AL133" s="105"/>
      <c r="AM133" s="105"/>
      <c r="AN133" s="112"/>
      <c r="AO133" s="301">
        <f>'K. Bilgiler'!E17</f>
        <v>0</v>
      </c>
      <c r="AP133" s="301"/>
      <c r="AQ133" s="301"/>
      <c r="AR133" s="301"/>
      <c r="AS133" s="301"/>
      <c r="AT133" s="301"/>
      <c r="AU133" s="105"/>
    </row>
    <row r="134" spans="1:47" ht="12" customHeight="1" x14ac:dyDescent="0.2">
      <c r="A134" s="250" t="str">
        <f>IF('Öğrenme Çıktıları'!T148&gt;0,'Öğrenme Çıktıları'!T107," ")</f>
        <v xml:space="preserve"> </v>
      </c>
      <c r="B134" s="250"/>
      <c r="C134" s="94" t="str">
        <f>IF('Öğrenme Çıktıları'!T148&gt;0,'Öğrenme Çıktıları'!T148," ")</f>
        <v xml:space="preserve"> </v>
      </c>
      <c r="D134" s="95" t="str">
        <f>IF('Öğrenme Çıktıları'!T148&gt;0,'Öğrenme Çıktıları'!T149," ")</f>
        <v xml:space="preserve"> </v>
      </c>
      <c r="E134" s="93"/>
      <c r="F134" s="93"/>
      <c r="G134" s="93"/>
      <c r="H134" s="93"/>
      <c r="I134" s="93"/>
      <c r="J134" s="93"/>
      <c r="K134" s="93"/>
      <c r="L134" s="75"/>
      <c r="M134" s="75"/>
      <c r="N134" s="76"/>
      <c r="O134" s="76"/>
      <c r="P134" s="76"/>
      <c r="Q134" s="76"/>
      <c r="R134" s="76"/>
      <c r="S134" s="76"/>
      <c r="T134" s="76"/>
      <c r="U134" s="76"/>
      <c r="V134" s="77"/>
      <c r="W134" s="77"/>
      <c r="X134" s="77"/>
      <c r="Y134" s="77"/>
      <c r="Z134" s="77"/>
      <c r="AA134" s="77"/>
      <c r="AB134" s="77"/>
      <c r="AC134" s="77"/>
      <c r="AD134" s="77"/>
      <c r="AE134" s="77"/>
      <c r="AF134" s="77"/>
      <c r="AG134" s="106"/>
      <c r="AH134" s="106"/>
      <c r="AI134" s="106"/>
      <c r="AJ134" s="106"/>
      <c r="AK134" s="106"/>
      <c r="AL134" s="106"/>
      <c r="AM134" s="106"/>
      <c r="AN134" s="113"/>
      <c r="AO134" s="301" t="s">
        <v>31</v>
      </c>
      <c r="AP134" s="301"/>
      <c r="AQ134" s="301"/>
      <c r="AR134" s="301"/>
      <c r="AS134" s="301"/>
      <c r="AT134" s="301"/>
      <c r="AU134" s="106"/>
    </row>
    <row r="135" spans="1:47" ht="12" customHeight="1" x14ac:dyDescent="0.2">
      <c r="A135" s="248" t="str">
        <f>IF('Öğrenme Çıktıları'!U148&gt;0,'Öğrenme Çıktıları'!U107," ")</f>
        <v xml:space="preserve"> </v>
      </c>
      <c r="B135" s="249"/>
      <c r="C135" s="94" t="str">
        <f>IF('Öğrenme Çıktıları'!U148&gt;0,'Öğrenme Çıktıları'!U148," ")</f>
        <v xml:space="preserve"> </v>
      </c>
      <c r="D135" s="95" t="str">
        <f>IF('Öğrenme Çıktıları'!U148&gt;0,'Öğrenme Çıktıları'!U149," ")</f>
        <v xml:space="preserve"> </v>
      </c>
      <c r="E135" s="93"/>
      <c r="F135" s="93"/>
      <c r="G135" s="93"/>
      <c r="H135" s="93"/>
      <c r="I135" s="93"/>
      <c r="J135" s="93"/>
      <c r="K135" s="93"/>
      <c r="L135" s="75"/>
      <c r="M135" s="75"/>
      <c r="N135" s="76"/>
      <c r="O135" s="76"/>
      <c r="P135" s="76"/>
      <c r="Q135" s="76"/>
      <c r="R135" s="76"/>
      <c r="S135" s="76"/>
      <c r="T135" s="76"/>
      <c r="U135" s="76"/>
      <c r="V135" s="76"/>
      <c r="W135" s="76"/>
      <c r="X135" s="76"/>
      <c r="Y135" s="76"/>
      <c r="Z135" s="76"/>
      <c r="AA135" s="76"/>
      <c r="AB135" s="76"/>
      <c r="AC135" s="76"/>
      <c r="AD135" s="76"/>
      <c r="AE135" s="76"/>
      <c r="AF135" s="76"/>
      <c r="AG135" s="107"/>
      <c r="AH135" s="107"/>
      <c r="AI135" s="107"/>
      <c r="AJ135" s="107"/>
      <c r="AK135" s="107"/>
      <c r="AL135" s="107"/>
      <c r="AM135" s="107"/>
      <c r="AN135" s="114"/>
      <c r="AO135" s="302"/>
      <c r="AP135" s="302"/>
      <c r="AQ135" s="302"/>
      <c r="AR135" s="302"/>
      <c r="AS135" s="302"/>
      <c r="AT135" s="302"/>
      <c r="AU135" s="106"/>
    </row>
    <row r="136" spans="1:47" ht="12.75" customHeight="1" x14ac:dyDescent="0.2">
      <c r="A136" s="250" t="str">
        <f>IF('Öğrenme Çıktıları'!V148&gt;0,'Öğrenme Çıktıları'!V107," ")</f>
        <v xml:space="preserve"> </v>
      </c>
      <c r="B136" s="250"/>
      <c r="C136" s="94" t="str">
        <f>IF('Öğrenme Çıktıları'!V148&gt;0,'Öğrenme Çıktıları'!V148," ")</f>
        <v xml:space="preserve"> </v>
      </c>
      <c r="D136" s="95" t="str">
        <f>IF('Öğrenme Çıktıları'!V148&gt;0,'Öğrenme Çıktıları'!V149," ")</f>
        <v xml:space="preserve"> </v>
      </c>
      <c r="E136" s="93"/>
      <c r="F136" s="93"/>
      <c r="G136" s="93"/>
      <c r="H136" s="93"/>
      <c r="I136" s="93"/>
      <c r="J136" s="93"/>
      <c r="K136" s="93"/>
      <c r="L136"/>
      <c r="M136"/>
      <c r="N136"/>
      <c r="O136"/>
      <c r="P136"/>
      <c r="Q136"/>
      <c r="R136"/>
      <c r="S136"/>
      <c r="T136"/>
      <c r="U136"/>
      <c r="V136"/>
      <c r="W136"/>
      <c r="X136"/>
      <c r="Y136"/>
      <c r="Z136"/>
      <c r="AA136"/>
      <c r="AB136"/>
      <c r="AC136"/>
      <c r="AD136"/>
      <c r="AE136"/>
      <c r="AF136"/>
      <c r="AG136" s="107"/>
      <c r="AH136" s="107"/>
      <c r="AI136" s="107"/>
      <c r="AJ136" s="107"/>
      <c r="AK136" s="107"/>
      <c r="AL136" s="107"/>
      <c r="AM136" s="107"/>
      <c r="AN136" s="114"/>
      <c r="AU136" s="109"/>
    </row>
    <row r="137" spans="1:47" x14ac:dyDescent="0.2">
      <c r="A137" s="248" t="str">
        <f>IF('Öğrenme Çıktıları'!W148&gt;0,'Öğrenme Çıktıları'!W107," ")</f>
        <v xml:space="preserve"> </v>
      </c>
      <c r="B137" s="249"/>
      <c r="C137" s="94" t="str">
        <f>IF('Öğrenme Çıktıları'!W148&gt;0,'Öğrenme Çıktıları'!W148," ")</f>
        <v xml:space="preserve"> </v>
      </c>
      <c r="D137" s="95" t="str">
        <f>IF('Öğrenme Çıktıları'!W148&gt;0,'Öğrenme Çıktıları'!W149," ")</f>
        <v xml:space="preserve"> </v>
      </c>
      <c r="E137" s="93"/>
      <c r="F137" s="93"/>
      <c r="G137" s="93"/>
      <c r="H137" s="93"/>
      <c r="I137" s="93"/>
      <c r="J137" s="93"/>
      <c r="K137" s="93"/>
      <c r="L137"/>
      <c r="M137"/>
      <c r="N137"/>
      <c r="O137"/>
      <c r="P137"/>
      <c r="Q137"/>
      <c r="R137"/>
      <c r="S137"/>
      <c r="T137"/>
      <c r="U137"/>
      <c r="V137"/>
      <c r="W137"/>
      <c r="X137"/>
      <c r="Y137"/>
      <c r="Z137"/>
      <c r="AA137"/>
      <c r="AB137"/>
      <c r="AC137"/>
      <c r="AD137"/>
      <c r="AE137"/>
      <c r="AF137"/>
      <c r="AG137"/>
      <c r="AH137"/>
      <c r="AI137"/>
      <c r="AJ137"/>
      <c r="AK137"/>
      <c r="AL137"/>
      <c r="AM137"/>
      <c r="AN137" s="16"/>
      <c r="AO137" s="256" t="s">
        <v>24</v>
      </c>
      <c r="AP137" s="256"/>
      <c r="AQ137" s="256"/>
      <c r="AR137" s="256"/>
      <c r="AS137" s="256"/>
      <c r="AT137" s="256"/>
      <c r="AU137"/>
    </row>
    <row r="138" spans="1:47" x14ac:dyDescent="0.2">
      <c r="A138" s="250" t="str">
        <f>IF('Öğrenme Çıktıları'!X148&gt;0,'Öğrenme Çıktıları'!X107," ")</f>
        <v xml:space="preserve"> </v>
      </c>
      <c r="B138" s="250"/>
      <c r="C138" s="94" t="str">
        <f>IF('Öğrenme Çıktıları'!X148&gt;0,'Öğrenme Çıktıları'!X148," ")</f>
        <v xml:space="preserve"> </v>
      </c>
      <c r="D138" s="95" t="str">
        <f>IF('Öğrenme Çıktıları'!X148&gt;0,'Öğrenme Çıktıları'!X149," ")</f>
        <v xml:space="preserve"> </v>
      </c>
      <c r="E138" s="93"/>
      <c r="F138" s="93"/>
      <c r="G138" s="93"/>
      <c r="H138" s="93"/>
      <c r="I138" s="93"/>
      <c r="J138" s="93"/>
      <c r="K138" s="93"/>
      <c r="L138"/>
      <c r="M138"/>
      <c r="N138"/>
      <c r="O138"/>
      <c r="P138"/>
      <c r="Q138"/>
      <c r="R138"/>
      <c r="S138"/>
      <c r="T138"/>
      <c r="U138"/>
      <c r="V138"/>
      <c r="W138"/>
      <c r="X138"/>
      <c r="Y138"/>
      <c r="Z138"/>
      <c r="AA138"/>
      <c r="AB138"/>
      <c r="AC138"/>
      <c r="AD138"/>
      <c r="AE138"/>
      <c r="AF138"/>
      <c r="AG138"/>
      <c r="AH138"/>
      <c r="AI138"/>
      <c r="AJ138"/>
      <c r="AK138"/>
      <c r="AL138"/>
      <c r="AM138"/>
      <c r="AN138" s="16"/>
      <c r="AO138" s="301">
        <f ca="1">TODAY()</f>
        <v>46037</v>
      </c>
      <c r="AP138" s="301"/>
      <c r="AQ138" s="301"/>
      <c r="AR138" s="301"/>
      <c r="AS138" s="301"/>
      <c r="AT138" s="301"/>
      <c r="AU138"/>
    </row>
    <row r="139" spans="1:47" x14ac:dyDescent="0.2">
      <c r="A139" s="248" t="str">
        <f>IF('Öğrenme Çıktıları'!Y148&gt;0,'Öğrenme Çıktıları'!Y107," ")</f>
        <v xml:space="preserve"> </v>
      </c>
      <c r="B139" s="249"/>
      <c r="C139" s="94" t="str">
        <f>IF('Öğrenme Çıktıları'!Y148&gt;0,'Öğrenme Çıktıları'!Y148," ")</f>
        <v xml:space="preserve"> </v>
      </c>
      <c r="D139" s="95" t="str">
        <f>IF('Öğrenme Çıktıları'!Y148&gt;0,'Öğrenme Çıktıları'!Y149," ")</f>
        <v xml:space="preserve"> </v>
      </c>
      <c r="E139" s="93"/>
      <c r="F139" s="93"/>
      <c r="G139" s="93"/>
      <c r="H139" s="93"/>
      <c r="I139" s="93"/>
      <c r="J139" s="93"/>
      <c r="K139" s="93"/>
      <c r="L139"/>
      <c r="M139"/>
      <c r="N139"/>
      <c r="O139"/>
      <c r="P139"/>
      <c r="Q139"/>
      <c r="R139"/>
      <c r="S139"/>
      <c r="T139"/>
      <c r="U139"/>
      <c r="V139"/>
      <c r="W139"/>
      <c r="X139"/>
      <c r="Y139"/>
      <c r="Z139"/>
      <c r="AA139"/>
      <c r="AB139"/>
      <c r="AC139"/>
      <c r="AD139"/>
      <c r="AE139"/>
      <c r="AF139"/>
      <c r="AG139"/>
      <c r="AH139"/>
      <c r="AI139"/>
      <c r="AJ139"/>
      <c r="AK139"/>
      <c r="AL139"/>
      <c r="AM139"/>
      <c r="AN139" s="16"/>
      <c r="AO139" s="256" t="str">
        <f>'K. Bilgiler'!E19</f>
        <v>Dr. Öğr. Üyesi Lokman ŞILBIR</v>
      </c>
      <c r="AP139" s="256"/>
      <c r="AQ139" s="256"/>
      <c r="AR139" s="256"/>
      <c r="AS139" s="256"/>
      <c r="AT139" s="256"/>
      <c r="AU139"/>
    </row>
    <row r="140" spans="1:47" ht="12.75" customHeight="1" x14ac:dyDescent="0.2">
      <c r="A140" s="250" t="str">
        <f>IF('Öğrenme Çıktıları'!Z148&gt;0,'Öğrenme Çıktıları'!Z107," ")</f>
        <v xml:space="preserve"> </v>
      </c>
      <c r="B140" s="250"/>
      <c r="C140" s="94" t="str">
        <f>IF('Öğrenme Çıktıları'!Z148&gt;0,'Öğrenme Çıktıları'!Z148," ")</f>
        <v xml:space="preserve"> </v>
      </c>
      <c r="D140" s="95" t="str">
        <f>IF('Öğrenme Çıktıları'!Z148&gt;0,'Öğrenme Çıktıları'!Z149," ")</f>
        <v xml:space="preserve"> </v>
      </c>
      <c r="E140" s="93"/>
      <c r="F140" s="93"/>
      <c r="G140" s="93"/>
      <c r="H140" s="93"/>
      <c r="I140" s="93"/>
      <c r="J140" s="93"/>
      <c r="K140" s="93"/>
      <c r="L140"/>
      <c r="M140"/>
      <c r="N140"/>
      <c r="O140"/>
      <c r="P140"/>
      <c r="Q140"/>
      <c r="R140"/>
      <c r="S140"/>
      <c r="T140"/>
      <c r="U140"/>
      <c r="V140"/>
      <c r="W140"/>
      <c r="X140"/>
      <c r="Y140"/>
      <c r="Z140"/>
      <c r="AA140"/>
      <c r="AB140"/>
      <c r="AC140"/>
      <c r="AD140"/>
      <c r="AE140"/>
      <c r="AF140"/>
      <c r="AG140"/>
      <c r="AH140"/>
      <c r="AI140"/>
      <c r="AJ140"/>
      <c r="AK140"/>
      <c r="AL140"/>
      <c r="AM140"/>
      <c r="AN140" s="16"/>
      <c r="AO140" s="256" t="s">
        <v>25</v>
      </c>
      <c r="AP140" s="256"/>
      <c r="AQ140" s="256"/>
      <c r="AR140" s="256"/>
      <c r="AS140" s="256"/>
      <c r="AT140" s="256"/>
      <c r="AU140"/>
    </row>
    <row r="141" spans="1:47" x14ac:dyDescent="0.2">
      <c r="A141" s="248" t="str">
        <f>IF('Öğrenme Çıktıları'!AA148&gt;0,'Öğrenme Çıktıları'!AA107," ")</f>
        <v xml:space="preserve"> </v>
      </c>
      <c r="B141" s="249"/>
      <c r="C141" s="94" t="str">
        <f>IF('Öğrenme Çıktıları'!AA148&gt;0,'Öğrenme Çıktıları'!AA148," ")</f>
        <v xml:space="preserve"> </v>
      </c>
      <c r="D141" s="95" t="str">
        <f>IF('Öğrenme Çıktıları'!AA148&gt;0,'Öğrenme Çıktıları'!AA149," ")</f>
        <v xml:space="preserve"> </v>
      </c>
      <c r="E141" s="93"/>
      <c r="F141" s="93"/>
      <c r="G141" s="93"/>
      <c r="H141" s="93"/>
      <c r="I141" s="93"/>
      <c r="J141" s="93"/>
      <c r="K141" s="93"/>
      <c r="L141" s="68"/>
      <c r="M141" s="68"/>
      <c r="N141" s="68"/>
      <c r="O141" s="68"/>
      <c r="P141"/>
      <c r="Q141"/>
      <c r="R141"/>
      <c r="S141"/>
      <c r="T141"/>
      <c r="U141"/>
      <c r="V141"/>
      <c r="W141"/>
      <c r="X141"/>
      <c r="Y141"/>
      <c r="Z141"/>
      <c r="AA141"/>
      <c r="AB141"/>
      <c r="AC141"/>
      <c r="AD141"/>
      <c r="AE141"/>
      <c r="AF141"/>
      <c r="AG141"/>
      <c r="AH141"/>
      <c r="AI141"/>
      <c r="AJ141"/>
      <c r="AK141"/>
      <c r="AL141"/>
      <c r="AM141"/>
      <c r="AN141" s="16"/>
      <c r="AO141" s="252"/>
      <c r="AP141" s="253"/>
      <c r="AQ141" s="253"/>
      <c r="AR141" s="253"/>
      <c r="AS141" s="253"/>
      <c r="AT141" s="254"/>
      <c r="AU141"/>
    </row>
    <row r="142" spans="1:47" x14ac:dyDescent="0.2">
      <c r="A142" s="16"/>
      <c r="B142" s="16"/>
      <c r="C142" s="16"/>
      <c r="D142" s="16"/>
      <c r="E142" s="115"/>
      <c r="F142" s="115"/>
      <c r="G142" s="115"/>
      <c r="H142" s="115"/>
      <c r="I142" s="115"/>
      <c r="J142" s="115"/>
      <c r="K142" s="115"/>
      <c r="L142" s="116"/>
      <c r="M142" s="116"/>
      <c r="N142" s="116"/>
      <c r="O142" s="116"/>
      <c r="P142" s="16"/>
      <c r="Q142" s="16"/>
      <c r="R142" s="16"/>
      <c r="S142" s="16"/>
      <c r="T142" s="16"/>
      <c r="U142" s="16"/>
      <c r="V142" s="16"/>
      <c r="W142" s="16"/>
      <c r="X142" s="16"/>
      <c r="Y142" s="16"/>
      <c r="Z142" s="16"/>
      <c r="AA142" s="16"/>
      <c r="AB142" s="16"/>
      <c r="AC142" s="16"/>
      <c r="AD142" s="16"/>
      <c r="AE142" s="16"/>
      <c r="AF142" s="16"/>
      <c r="AG142" s="16"/>
      <c r="AH142" s="16"/>
      <c r="AI142" s="16"/>
      <c r="AJ142" s="16"/>
      <c r="AK142" s="16"/>
      <c r="AL142" s="16"/>
      <c r="AM142" s="16"/>
      <c r="AN142" s="16"/>
      <c r="AO142" s="16"/>
      <c r="AP142" s="16"/>
      <c r="AQ142" s="16"/>
      <c r="AR142" s="16"/>
      <c r="AS142" s="16"/>
      <c r="AT142" s="16"/>
    </row>
    <row r="143" spans="1:47" x14ac:dyDescent="0.2">
      <c r="A143" s="16"/>
      <c r="B143" s="16"/>
      <c r="C143" s="16"/>
      <c r="D143" s="16"/>
      <c r="E143" s="258"/>
      <c r="F143" s="16"/>
      <c r="G143" s="16"/>
      <c r="H143" s="16"/>
      <c r="I143" s="16"/>
      <c r="J143" s="16"/>
      <c r="K143" s="16"/>
      <c r="L143" s="16"/>
      <c r="M143" s="16"/>
      <c r="N143" s="16"/>
      <c r="O143" s="16"/>
      <c r="P143" s="16"/>
      <c r="Q143" s="16"/>
      <c r="R143" s="16"/>
      <c r="S143" s="16"/>
      <c r="T143" s="16"/>
      <c r="U143" s="16"/>
      <c r="V143" s="16"/>
      <c r="W143" s="16"/>
      <c r="X143" s="16"/>
      <c r="Y143" s="16"/>
      <c r="Z143" s="16"/>
      <c r="AA143" s="16"/>
      <c r="AB143" s="16"/>
      <c r="AC143" s="16"/>
      <c r="AD143" s="16"/>
      <c r="AE143" s="16"/>
      <c r="AF143" s="16"/>
      <c r="AG143" s="16"/>
      <c r="AH143" s="16"/>
      <c r="AI143" s="16"/>
      <c r="AJ143" s="16"/>
      <c r="AK143" s="16"/>
      <c r="AL143" s="16"/>
      <c r="AM143" s="16"/>
      <c r="AN143" s="16"/>
      <c r="AO143" s="16"/>
      <c r="AP143" s="16"/>
      <c r="AQ143" s="16"/>
      <c r="AR143" s="16"/>
      <c r="AS143" s="16"/>
      <c r="AT143" s="16"/>
    </row>
    <row r="144" spans="1:47" x14ac:dyDescent="0.2">
      <c r="A144" s="16"/>
      <c r="B144" s="16"/>
      <c r="C144" s="16"/>
      <c r="D144" s="16"/>
      <c r="E144" s="258"/>
      <c r="F144" s="16"/>
      <c r="G144" s="16"/>
      <c r="H144" s="16"/>
      <c r="I144" s="16"/>
      <c r="J144" s="16"/>
      <c r="K144" s="16"/>
      <c r="L144" s="16"/>
      <c r="M144" s="16"/>
      <c r="N144" s="16"/>
      <c r="O144" s="16"/>
      <c r="P144" s="16"/>
      <c r="Q144" s="16"/>
      <c r="R144" s="16"/>
      <c r="S144" s="16"/>
      <c r="T144" s="16"/>
      <c r="U144" s="16"/>
      <c r="V144" s="16"/>
      <c r="W144" s="16"/>
      <c r="X144" s="16"/>
      <c r="Y144" s="16"/>
      <c r="Z144" s="16"/>
      <c r="AA144" s="16"/>
      <c r="AB144" s="16"/>
      <c r="AC144" s="16"/>
      <c r="AD144" s="16"/>
      <c r="AE144" s="16"/>
      <c r="AF144" s="16"/>
      <c r="AG144" s="16"/>
      <c r="AH144" s="16"/>
      <c r="AI144" s="16"/>
      <c r="AJ144" s="16"/>
      <c r="AK144" s="16"/>
      <c r="AL144" s="16"/>
      <c r="AM144" s="16"/>
      <c r="AN144" s="16"/>
      <c r="AO144" s="16"/>
      <c r="AP144" s="16"/>
      <c r="AQ144" s="16"/>
      <c r="AR144" s="16"/>
      <c r="AS144" s="16"/>
      <c r="AT144" s="16"/>
    </row>
    <row r="145" spans="1:46" x14ac:dyDescent="0.2">
      <c r="A145" s="16"/>
      <c r="B145" s="16"/>
      <c r="C145" s="16"/>
      <c r="D145" s="117"/>
      <c r="E145" s="16"/>
      <c r="F145" s="16"/>
      <c r="G145" s="16"/>
      <c r="H145" s="16"/>
      <c r="I145" s="16"/>
      <c r="J145" s="16"/>
      <c r="K145" s="16"/>
      <c r="L145" s="16"/>
      <c r="M145" s="16"/>
      <c r="N145" s="16"/>
      <c r="O145" s="16"/>
      <c r="P145" s="16"/>
      <c r="Q145" s="16"/>
      <c r="R145" s="16"/>
      <c r="S145" s="16"/>
      <c r="T145" s="16"/>
      <c r="U145" s="16"/>
      <c r="V145" s="16"/>
      <c r="W145" s="16"/>
      <c r="X145" s="16"/>
      <c r="Y145" s="16"/>
      <c r="Z145" s="16"/>
      <c r="AA145" s="16"/>
      <c r="AB145" s="16"/>
      <c r="AC145" s="16"/>
      <c r="AD145" s="16"/>
      <c r="AE145" s="16"/>
      <c r="AF145" s="16"/>
      <c r="AG145" s="16"/>
      <c r="AH145" s="16"/>
      <c r="AI145" s="16"/>
      <c r="AJ145" s="16"/>
      <c r="AK145" s="16"/>
      <c r="AL145" s="16"/>
      <c r="AM145" s="16"/>
      <c r="AN145" s="16"/>
      <c r="AO145" s="16"/>
      <c r="AP145" s="16"/>
      <c r="AQ145" s="16"/>
      <c r="AR145" s="16"/>
      <c r="AS145" s="16"/>
      <c r="AT145" s="16"/>
    </row>
  </sheetData>
  <mergeCells count="148">
    <mergeCell ref="C45:E45"/>
    <mergeCell ref="C46:E46"/>
    <mergeCell ref="C36:E36"/>
    <mergeCell ref="C37:E37"/>
    <mergeCell ref="C38:E38"/>
    <mergeCell ref="C39:E39"/>
    <mergeCell ref="C40:E40"/>
    <mergeCell ref="C41:E41"/>
    <mergeCell ref="C42:E42"/>
    <mergeCell ref="C43:E43"/>
    <mergeCell ref="C44:E44"/>
    <mergeCell ref="C27:E27"/>
    <mergeCell ref="C28:E28"/>
    <mergeCell ref="C29:E29"/>
    <mergeCell ref="C30:E30"/>
    <mergeCell ref="C31:E31"/>
    <mergeCell ref="C32:E32"/>
    <mergeCell ref="C33:E33"/>
    <mergeCell ref="C34:E34"/>
    <mergeCell ref="C35:E35"/>
    <mergeCell ref="C18:E18"/>
    <mergeCell ref="C19:E19"/>
    <mergeCell ref="C20:E20"/>
    <mergeCell ref="C21:E21"/>
    <mergeCell ref="C22:E22"/>
    <mergeCell ref="C23:E23"/>
    <mergeCell ref="C24:E24"/>
    <mergeCell ref="C25:E25"/>
    <mergeCell ref="C26:E26"/>
    <mergeCell ref="A141:B141"/>
    <mergeCell ref="AO141:AT141"/>
    <mergeCell ref="E143:E144"/>
    <mergeCell ref="A138:B138"/>
    <mergeCell ref="AO138:AT138"/>
    <mergeCell ref="A139:B139"/>
    <mergeCell ref="AO139:AT139"/>
    <mergeCell ref="A140:B140"/>
    <mergeCell ref="AO140:AT140"/>
    <mergeCell ref="A134:B134"/>
    <mergeCell ref="AO134:AT134"/>
    <mergeCell ref="A135:B135"/>
    <mergeCell ref="AO135:AT135"/>
    <mergeCell ref="A136:B136"/>
    <mergeCell ref="A137:B137"/>
    <mergeCell ref="AO137:AT137"/>
    <mergeCell ref="A131:B131"/>
    <mergeCell ref="AO131:AT131"/>
    <mergeCell ref="A132:B132"/>
    <mergeCell ref="AO132:AT132"/>
    <mergeCell ref="A133:B133"/>
    <mergeCell ref="AO133:AT133"/>
    <mergeCell ref="A128:B128"/>
    <mergeCell ref="A129:B129"/>
    <mergeCell ref="C129:D129"/>
    <mergeCell ref="A130:D130"/>
    <mergeCell ref="E130:W130"/>
    <mergeCell ref="X130:AM130"/>
    <mergeCell ref="A122:B122"/>
    <mergeCell ref="A123:B123"/>
    <mergeCell ref="A124:B124"/>
    <mergeCell ref="A125:B125"/>
    <mergeCell ref="A126:B126"/>
    <mergeCell ref="A127:B127"/>
    <mergeCell ref="A118:B118"/>
    <mergeCell ref="C118:D118"/>
    <mergeCell ref="AF118:AN118"/>
    <mergeCell ref="A119:B119"/>
    <mergeCell ref="A120:B120"/>
    <mergeCell ref="A121:B121"/>
    <mergeCell ref="A115:D115"/>
    <mergeCell ref="E115:W115"/>
    <mergeCell ref="X115:AT115"/>
    <mergeCell ref="A116:B116"/>
    <mergeCell ref="C116:D116"/>
    <mergeCell ref="A117:B117"/>
    <mergeCell ref="C117:D117"/>
    <mergeCell ref="A93:E94"/>
    <mergeCell ref="AT93:AT94"/>
    <mergeCell ref="AU93:AU94"/>
    <mergeCell ref="A95:E96"/>
    <mergeCell ref="AT95:AT96"/>
    <mergeCell ref="AU95:AU96"/>
    <mergeCell ref="A88:E88"/>
    <mergeCell ref="A89:E89"/>
    <mergeCell ref="A90:E91"/>
    <mergeCell ref="AT90:AT91"/>
    <mergeCell ref="AU90:AU91"/>
    <mergeCell ref="A92:E92"/>
    <mergeCell ref="C82:E82"/>
    <mergeCell ref="C83:E83"/>
    <mergeCell ref="C84:E84"/>
    <mergeCell ref="C85:E85"/>
    <mergeCell ref="A86:E86"/>
    <mergeCell ref="A87:E87"/>
    <mergeCell ref="C76:E76"/>
    <mergeCell ref="C77:E77"/>
    <mergeCell ref="C78:E78"/>
    <mergeCell ref="C79:E79"/>
    <mergeCell ref="C80:E80"/>
    <mergeCell ref="C81:E81"/>
    <mergeCell ref="C70:E70"/>
    <mergeCell ref="C71:E71"/>
    <mergeCell ref="C72:E72"/>
    <mergeCell ref="C73:E73"/>
    <mergeCell ref="C74:E74"/>
    <mergeCell ref="C75:E75"/>
    <mergeCell ref="C64:E64"/>
    <mergeCell ref="C65:E65"/>
    <mergeCell ref="C66:E66"/>
    <mergeCell ref="C67:E67"/>
    <mergeCell ref="C68:E68"/>
    <mergeCell ref="C69:E69"/>
    <mergeCell ref="C58:E58"/>
    <mergeCell ref="C59:E59"/>
    <mergeCell ref="C60:E60"/>
    <mergeCell ref="C61:E61"/>
    <mergeCell ref="C62:E62"/>
    <mergeCell ref="C63:E63"/>
    <mergeCell ref="C52:E52"/>
    <mergeCell ref="C53:E53"/>
    <mergeCell ref="C54:E54"/>
    <mergeCell ref="C55:E55"/>
    <mergeCell ref="C56:E56"/>
    <mergeCell ref="C57:E57"/>
    <mergeCell ref="AU4:AU5"/>
    <mergeCell ref="C5:E5"/>
    <mergeCell ref="C6:E6"/>
    <mergeCell ref="C47:E47"/>
    <mergeCell ref="C48:E48"/>
    <mergeCell ref="C49:E49"/>
    <mergeCell ref="C50:E50"/>
    <mergeCell ref="C51:E51"/>
    <mergeCell ref="A1:AP1"/>
    <mergeCell ref="A2:AP2"/>
    <mergeCell ref="AQ2:AT3"/>
    <mergeCell ref="A3:AP3"/>
    <mergeCell ref="A4:E4"/>
    <mergeCell ref="C7:E7"/>
    <mergeCell ref="C8:E8"/>
    <mergeCell ref="C9:E9"/>
    <mergeCell ref="C10:E10"/>
    <mergeCell ref="C11:E11"/>
    <mergeCell ref="C12:E12"/>
    <mergeCell ref="C13:E13"/>
    <mergeCell ref="C14:E14"/>
    <mergeCell ref="C15:E15"/>
    <mergeCell ref="C16:E16"/>
    <mergeCell ref="C17:E17"/>
  </mergeCells>
  <conditionalFormatting sqref="F95:AS95">
    <cfRule type="cellIs" dxfId="2" priority="1" stopIfTrue="1" operator="lessThan">
      <formula>50</formula>
    </cfRule>
  </conditionalFormatting>
  <dataValidations count="1">
    <dataValidation allowBlank="1" showInputMessage="1" showErrorMessage="1" prompt="Öğrencinin sorudan aldığı puan değerini giriniz." sqref="K48:S49 L141:O142 U48:AS49 T48 F38 K6:AS47 F10:J13 F40:J54 G55:J56 F16:J29 F55 F14 F6:F7 G6:J9 G14:J15 F30:F31 G30:J33 G38:J39 F34:J37 K50:AS85 F57:J85" xr:uid="{6FC8AEAC-1D81-4901-8F5C-681B1D1F07CF}"/>
  </dataValidations>
  <pageMargins left="0.70866141732283472" right="0.19685039370078741" top="0.19685039370078741" bottom="0.11811023622047245" header="0.23622047244094491" footer="0.15748031496062992"/>
  <pageSetup paperSize="9" scale="63"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11</vt:i4>
      </vt:variant>
      <vt:variant>
        <vt:lpstr>Adlandırılmış Aralıklar</vt:lpstr>
      </vt:variant>
      <vt:variant>
        <vt:i4>12</vt:i4>
      </vt:variant>
    </vt:vector>
  </HeadingPairs>
  <TitlesOfParts>
    <vt:vector size="23" baseType="lpstr">
      <vt:lpstr>Ana Sayfa</vt:lpstr>
      <vt:lpstr>K. Bilgiler</vt:lpstr>
      <vt:lpstr>Yazılı Tarihleri</vt:lpstr>
      <vt:lpstr>S. Listesi</vt:lpstr>
      <vt:lpstr>NOT Baremi</vt:lpstr>
      <vt:lpstr>Öğrenme Çıktıları</vt:lpstr>
      <vt:lpstr>Vize</vt:lpstr>
      <vt:lpstr>Vize-2</vt:lpstr>
      <vt:lpstr>Final</vt:lpstr>
      <vt:lpstr>Bütünleme</vt:lpstr>
      <vt:lpstr>Sonuc</vt:lpstr>
      <vt:lpstr>Bütünleme!ABCD</vt:lpstr>
      <vt:lpstr>Final!ABCD</vt:lpstr>
      <vt:lpstr>'Vize-2'!ABCD</vt:lpstr>
      <vt:lpstr>ABCD</vt:lpstr>
      <vt:lpstr>'Ana Sayfa'!Yazdırma_Alanı</vt:lpstr>
      <vt:lpstr>Bütünleme!Yazdırma_Alanı</vt:lpstr>
      <vt:lpstr>'K. Bilgiler'!Yazdırma_Alanı</vt:lpstr>
      <vt:lpstr>'NOT Baremi'!Yazdırma_Alanı</vt:lpstr>
      <vt:lpstr>'S. Listesi'!Yazdırma_Alanı</vt:lpstr>
      <vt:lpstr>Sonuc!Yazdırma_Alanı</vt:lpstr>
      <vt:lpstr>Vize!Yazdırma_Alanı</vt:lpstr>
      <vt:lpstr>'Vize-2'!Yazdırma_Alanı</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sınav analiz programı</dc:title>
  <dc:creator>EXPER</dc:creator>
  <cp:lastModifiedBy>Sefa ÖZMEN</cp:lastModifiedBy>
  <cp:lastPrinted>2017-01-25T21:55:18Z</cp:lastPrinted>
  <dcterms:created xsi:type="dcterms:W3CDTF">2009-10-07T21:21:08Z</dcterms:created>
  <dcterms:modified xsi:type="dcterms:W3CDTF">2026-01-15T09:51:12Z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ahibi">
    <vt:lpwstr>Ünal GÖKGÖZ</vt:lpwstr>
  </property>
</Properties>
</file>